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'CBS'!$A$1:$H$66</definedName>
    <definedName name="_xlnm.Print_Area" localSheetId="0">'CIS'!$A$1:$E$56</definedName>
    <definedName name="_xlnm.Print_Area" localSheetId="2">'CSCE'!$A$1:$H$79</definedName>
    <definedName name="_xlnm.Print_Area" localSheetId="4">'NTIFR'!$A$1:$I$287</definedName>
    <definedName name="_xlnm.Print_Area" localSheetId="3">'SUM CCF'!$A$1:$E$68</definedName>
    <definedName name="Print_Area_MI" localSheetId="1">'CBS'!$A$3:$I$64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<sst xmlns="http://schemas.openxmlformats.org/spreadsheetml/2006/main" count="470" uniqueCount="371">
  <si>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</si>
  <si>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</si>
  <si>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</si>
  <si>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</si>
  <si>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</si>
  <si>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</si>
  <si>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</si>
  <si>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</si>
  <si>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</si>
  <si>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</si>
  <si>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Net Current Assets</t>
  </si>
  <si>
    <t>Minority Interests</t>
  </si>
  <si>
    <t>By Order of the Board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</si>
  <si>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</si>
  <si>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</si>
  <si>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</si>
  <si>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</si>
  <si>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</si>
  <si>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</si>
  <si>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</si>
  <si>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</si>
  <si>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</si>
  <si>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</si>
  <si>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Quarter</t>
  </si>
  <si>
    <t>Financed by:</t>
  </si>
  <si>
    <t>Revenue</t>
  </si>
  <si>
    <t>Current period provision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</si>
  <si>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</si>
  <si>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</si>
  <si>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</si>
  <si>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</si>
  <si>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</si>
  <si>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</si>
  <si>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</si>
  <si>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</si>
  <si>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</si>
  <si>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</si>
  <si>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</si>
  <si>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</si>
  <si>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</si>
  <si>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</si>
  <si>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</si>
  <si>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</si>
  <si>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Non Current Assets</t>
  </si>
  <si>
    <t>open market as follows:-</t>
  </si>
  <si>
    <t>#  Inclusive of commission, stamp duty and other charges</t>
  </si>
  <si>
    <t>Other investment</t>
  </si>
  <si>
    <t>CONDENSED CONSOLIDATED BALANCE SHEET</t>
  </si>
  <si>
    <t>Taxation</t>
  </si>
  <si>
    <t>Reserves</t>
  </si>
  <si>
    <t>Shareholders' equity</t>
  </si>
  <si>
    <t>Non-current liabilities</t>
  </si>
  <si>
    <t>Trade and other payables</t>
  </si>
  <si>
    <t>Trade and other receivables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</si>
  <si>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</si>
  <si>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</si>
  <si>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</si>
  <si>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</si>
  <si>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</si>
  <si>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</si>
  <si>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</si>
  <si>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 xml:space="preserve">Share </t>
  </si>
  <si>
    <t>Capital</t>
  </si>
  <si>
    <t>Total</t>
  </si>
  <si>
    <t xml:space="preserve">Realised surplus on disposal of </t>
  </si>
  <si>
    <t xml:space="preserve">  investment properties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</si>
  <si>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</si>
  <si>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</si>
  <si>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</si>
  <si>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</si>
  <si>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>Dividends paid</t>
  </si>
  <si>
    <t>financial statements.</t>
  </si>
  <si>
    <t>Guarantees extended in support of credit facilities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</si>
  <si>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</si>
  <si>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</si>
  <si>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</si>
  <si>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</si>
  <si>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</si>
  <si>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</si>
  <si>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</si>
  <si>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</si>
  <si>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</si>
  <si>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</si>
  <si>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</si>
  <si>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</si>
  <si>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</si>
  <si>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</si>
  <si>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</si>
  <si>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</si>
  <si>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</si>
  <si>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</si>
  <si>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</si>
  <si>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</si>
  <si>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</si>
  <si>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</si>
  <si>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</si>
  <si>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</si>
  <si>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</si>
  <si>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</si>
  <si>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</si>
  <si>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</si>
  <si>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</si>
  <si>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</si>
  <si>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</si>
  <si>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</si>
  <si>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</si>
  <si>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</si>
  <si>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</si>
  <si>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</si>
  <si>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</si>
  <si>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</si>
  <si>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</si>
  <si>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</si>
  <si>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</si>
  <si>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ended</t>
  </si>
  <si>
    <t>Basic</t>
  </si>
  <si>
    <t>Earnings per share (sen):</t>
  </si>
  <si>
    <t>Treasury</t>
  </si>
  <si>
    <t>Shares</t>
  </si>
  <si>
    <t>N/A</t>
  </si>
  <si>
    <t>Financial Year Ended</t>
  </si>
  <si>
    <t>As At Preceding</t>
  </si>
  <si>
    <t>Current Quarter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</si>
  <si>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</si>
  <si>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</si>
  <si>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</si>
  <si>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</si>
  <si>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</si>
  <si>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</si>
  <si>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</si>
  <si>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</si>
  <si>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</si>
  <si>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</si>
  <si>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</si>
  <si>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</si>
  <si>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</si>
  <si>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</si>
  <si>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</si>
  <si>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</si>
  <si>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</si>
  <si>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</si>
  <si>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</si>
  <si>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</si>
  <si>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</si>
  <si>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</si>
  <si>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</si>
  <si>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</si>
  <si>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</si>
  <si>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</si>
  <si>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</si>
  <si>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</si>
  <si>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</si>
  <si>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</si>
  <si>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</si>
  <si>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</si>
  <si>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</si>
  <si>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</si>
  <si>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Basic earnings per share (sen)</t>
  </si>
  <si>
    <t>Treasury shares</t>
  </si>
  <si>
    <t>Realised foreign exchange difference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</si>
  <si>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</si>
  <si>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</si>
  <si>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</si>
  <si>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</si>
  <si>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</si>
  <si>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</si>
  <si>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</si>
  <si>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</si>
  <si>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</si>
  <si>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</si>
  <si>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</si>
  <si>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</si>
  <si>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</si>
  <si>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</si>
  <si>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Share of tax of an associated company</t>
  </si>
  <si>
    <t>Profits</t>
  </si>
  <si>
    <t>Year To Date</t>
  </si>
  <si>
    <t>2003</t>
  </si>
  <si>
    <t>At 1 January 2003</t>
  </si>
  <si>
    <t>Acquisition of treasury shares</t>
  </si>
  <si>
    <t>Cumulative</t>
  </si>
  <si>
    <t>.</t>
  </si>
  <si>
    <t>Adjustment for:</t>
  </si>
  <si>
    <t>Operating profit before working capital changes</t>
  </si>
  <si>
    <t>Cash generated from operations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</si>
  <si>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</si>
  <si>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</si>
  <si>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</si>
  <si>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</si>
  <si>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</si>
  <si>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</si>
  <si>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</si>
  <si>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</si>
  <si>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</si>
  <si>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</si>
  <si>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Dividend paid to minority shareholders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</si>
  <si>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</si>
  <si>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</si>
  <si>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</si>
  <si>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</si>
  <si>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</si>
  <si>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</si>
  <si>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 xml:space="preserve"> and a jointly controlled entity</t>
  </si>
  <si>
    <t>Foreign exchange differences</t>
  </si>
  <si>
    <t>(as previously reported)</t>
  </si>
  <si>
    <t>At 1 January 2003 (restated)</t>
  </si>
  <si>
    <t>Inter-segment sales</t>
  </si>
  <si>
    <t>Eliminations</t>
  </si>
  <si>
    <t>There was no significant change in estimates of amount reported in prior interim periods or prior financial years.</t>
  </si>
  <si>
    <t>2004</t>
  </si>
  <si>
    <t xml:space="preserve">31 December 2003 </t>
  </si>
  <si>
    <t>Dividend payable</t>
  </si>
  <si>
    <t>Realisation of reserves</t>
  </si>
  <si>
    <t>Proceeds from disposal of investment properties</t>
  </si>
  <si>
    <t>The accounting policies and methods of computation used in the preparation of the interim financial statements</t>
  </si>
  <si>
    <t xml:space="preserve">consideration </t>
  </si>
  <si>
    <t>paid #</t>
  </si>
  <si>
    <t>All the above shares were being held and retained as treasury shares as defined under Section  67A of the</t>
  </si>
  <si>
    <t xml:space="preserve">of the total paid up share capital of the Company. None of the treasury shares were sold or cancelled during the </t>
  </si>
  <si>
    <t>As at</t>
  </si>
  <si>
    <t>Under/(Over) provision in prior years</t>
  </si>
  <si>
    <t>The diluted earnings per share (EPS) is not disclosed as the exercise price based on the assumed exercise</t>
  </si>
  <si>
    <t xml:space="preserve"> of the Executives' Share Option Scheme of the Company is higher than the average market price of the share.</t>
  </si>
  <si>
    <t/>
  </si>
  <si>
    <t>to the interim financial statements.</t>
  </si>
  <si>
    <t>Net cash from operating activities</t>
  </si>
  <si>
    <t>ended 31 December 2003.</t>
  </si>
  <si>
    <t>January 2004</t>
  </si>
  <si>
    <t>At 1 January 2004</t>
  </si>
  <si>
    <t xml:space="preserve">31 December 2003, except for the adoption of the applicable approved Accounting Standards that have </t>
  </si>
  <si>
    <t>Restated</t>
  </si>
  <si>
    <t xml:space="preserve">Prior year adjustments </t>
  </si>
  <si>
    <t>Net cash used in financing activities</t>
  </si>
  <si>
    <t>come into effect during the current financial period. The adoption of MASB 32, Property Development Activities</t>
  </si>
  <si>
    <t>A13</t>
  </si>
  <si>
    <t>Comparative figures</t>
  </si>
  <si>
    <t>Development properties</t>
  </si>
  <si>
    <t xml:space="preserve">Previously </t>
  </si>
  <si>
    <t>stated</t>
  </si>
  <si>
    <t>As restated</t>
  </si>
  <si>
    <t>31.12.2003</t>
  </si>
  <si>
    <t xml:space="preserve">The condensed consolidated income statement should be read in conjunction with the audited   </t>
  </si>
  <si>
    <t>financial statements for the financial year ended 31 December 2003 and the accompanying notes attached</t>
  </si>
  <si>
    <t>The condensed consolidated statement of changes in equity should be read in conjunction with the audited</t>
  </si>
  <si>
    <t>The condensed consolidated cash flow statement should be read in conjunction with the audited</t>
  </si>
  <si>
    <t>The interim financial statements should be read in conjunction with the audited financial statements for the financial year</t>
  </si>
  <si>
    <t>are consistent with those adopted in the audited financial statements for the financial year ended</t>
  </si>
  <si>
    <t>The valuations of land and buildings have been brought forward without amendment from the previous audited</t>
  </si>
  <si>
    <t>NOTES TO THE INTERIM FINANCIAL STATEMENTS</t>
  </si>
  <si>
    <t xml:space="preserve">The condensed consolidated balance sheet should be read in conjunction with the audited financial </t>
  </si>
  <si>
    <t xml:space="preserve">statements for the financial year ended 31 December 2003 and the accompanying notes attached to the </t>
  </si>
  <si>
    <t>interim financial statements.</t>
  </si>
  <si>
    <t xml:space="preserve">financial statements for the financial year ended 31 December 2003 and the accompanying notes attached </t>
  </si>
  <si>
    <t>Bank overdrafts (included in short term borrowings in Note B9)</t>
  </si>
  <si>
    <t>has not given rise to any adjustments on retained profit as at 1 January 2003 and 1 January 2004.</t>
  </si>
  <si>
    <t>Dividend paid</t>
  </si>
  <si>
    <t>Payment of dividends</t>
  </si>
  <si>
    <t>- 2003 final dividends</t>
  </si>
  <si>
    <t>was paid on 21 June 2004.</t>
  </si>
  <si>
    <t>July 2004</t>
  </si>
  <si>
    <t>Drawdown of term loan</t>
  </si>
  <si>
    <t>Drawdown/(Repayment) of short term borrowings</t>
  </si>
  <si>
    <t xml:space="preserve">A first and final dividend of 2% less 28% tax amounting to RM4.5 million in respect of the financial year 31 December 2003 </t>
  </si>
  <si>
    <t xml:space="preserve">All the above instruments were executed with creditworthy financial institutions and the directors are of the view that the possibility of </t>
  </si>
  <si>
    <t>non-performance by these financial institutions is unlikely on the basis of their respective financial strength.</t>
  </si>
  <si>
    <t>Property, plant and equipment</t>
  </si>
  <si>
    <t>Land held for development</t>
  </si>
  <si>
    <t>Investment properties</t>
  </si>
  <si>
    <t>Investment in associates</t>
  </si>
  <si>
    <t>Investment in a jointly controlled entity</t>
  </si>
  <si>
    <t>Deferred tax asset</t>
  </si>
  <si>
    <t>Long term receivables</t>
  </si>
  <si>
    <t>Cash and bank balances</t>
  </si>
  <si>
    <t>Short term borrowings</t>
  </si>
  <si>
    <t>Share capital</t>
  </si>
  <si>
    <t>Minority interests</t>
  </si>
  <si>
    <t>Long term payables</t>
  </si>
  <si>
    <t>Long term borrowings</t>
  </si>
  <si>
    <t>Net increase/(decrease) in cash and cash equivalents</t>
  </si>
  <si>
    <t xml:space="preserve">ADDITIONAL INFORMATION REQUIRED BY THE BURSA MALAYSIA SECURITIES BERHAD </t>
  </si>
  <si>
    <t>LISTING REQUIREMENTS</t>
  </si>
  <si>
    <t>Shares repurchased</t>
  </si>
  <si>
    <t>(equivalent to approximately RM38,300) in the entire issued and paid up share capital of DNP Sportswear Lanka (Private)</t>
  </si>
  <si>
    <t>Limited representing 100,000 ordinary shares of Sri Lanka Rupees Ten each.</t>
  </si>
  <si>
    <t>On 24 June 2004, a wholly owned subsidiary, DNP Garments Lanka (Private) Limited invested Sri Lanka Rupees One Million</t>
  </si>
  <si>
    <t>Proceeds from disposal of property, plant and equipment</t>
  </si>
  <si>
    <t>divisions.</t>
  </si>
  <si>
    <t>- 2002 final dividends</t>
  </si>
  <si>
    <t>recorded by the manufacturing, trading and property divisions.</t>
  </si>
  <si>
    <t>ii)</t>
  </si>
  <si>
    <t>i)</t>
  </si>
  <si>
    <t xml:space="preserve">The entire issued and paid up share capital of Yoshinoya Food Systems (M) Sdn Bhd from Wing Tai Investment </t>
  </si>
  <si>
    <t>Net cash used in investing activities</t>
  </si>
  <si>
    <t>The interim financial statements are unaudited and have been prepared in compliance with MASB 26, Interim Financial</t>
  </si>
  <si>
    <t>On 2 November 2004, DNP Holdings Berhad acquired shares in the following companies:</t>
  </si>
  <si>
    <t xml:space="preserve">An additional 49% shareholdings in DNP Clothing Sdn Bhd from Wing Tai Clothing Pte Ltd comprising 1,862,000 ordinary </t>
  </si>
  <si>
    <t>&amp; Development Pte Ltd comprising 500,000 ordinary shares of RM1.00 each for a cash consideration of RM500,000.</t>
  </si>
  <si>
    <t>A14</t>
  </si>
  <si>
    <t>Comparative amounts as at 31 December 2003 have been restated as shown in Note A14.</t>
  </si>
  <si>
    <t>Capital Commitments</t>
  </si>
  <si>
    <t>There were no material capital commitments.</t>
  </si>
  <si>
    <t xml:space="preserve">that of the corresponding period last financial year. This was mainly due to the higher revenue </t>
  </si>
  <si>
    <t>amount of HKD65 million (MYR31.7 million) which will mature in 2006.</t>
  </si>
  <si>
    <t xml:space="preserve">shares of RM1.00 each for a cash consideration of RM1,020,000 thereby increasing its shareholdings in DNP Clothing Sdn Bhd </t>
  </si>
  <si>
    <t>from 51% to 100%.</t>
  </si>
  <si>
    <t>consolidated results of the Group for the 4th quarter ended 31 December 2004.</t>
  </si>
  <si>
    <t>FOR THE FINANCIAL YEAR ENDED 31 DECEMBER 2004</t>
  </si>
  <si>
    <t>31 December</t>
  </si>
  <si>
    <t>AS AT 31 DECEMBER 2004</t>
  </si>
  <si>
    <t>31 December 2004</t>
  </si>
  <si>
    <t>FOR THE FINANCIAL YEAR ENDED 31 DECEMBER 2004.</t>
  </si>
  <si>
    <t>At 31 December 2004</t>
  </si>
  <si>
    <t>At 31 December 2003</t>
  </si>
  <si>
    <t>Year ended</t>
  </si>
  <si>
    <t>31.12.2004</t>
  </si>
  <si>
    <t>There were no unusual items for the current quarter and financial year ended 31 December 2004.</t>
  </si>
  <si>
    <t xml:space="preserve">During the current financial year ended 31 December 2004, the Company bought back its issued shares from the </t>
  </si>
  <si>
    <t xml:space="preserve">Apart from the above, there were no other changes in the composition of the Group for the current quarter and financial </t>
  </si>
  <si>
    <t>year ended 31 December 2004.</t>
  </si>
  <si>
    <t>31/12/04</t>
  </si>
  <si>
    <t xml:space="preserve">There was no purchase or disposal of quoted securities for the current quarter and financial year ended 31 December 2004. There </t>
  </si>
  <si>
    <t>was no investment in quoted securities as at 31 December 2004.</t>
  </si>
  <si>
    <t>Purchase of land held for development</t>
  </si>
  <si>
    <t>There were no issuance and repayment of debts and equity securities for the current financial year.</t>
  </si>
  <si>
    <t>financial year.</t>
  </si>
  <si>
    <t>Segmental revenue and results for the financial year ended 31 December 2004 :</t>
  </si>
  <si>
    <t>to RM6.3 million in 3rd quarter 2004.</t>
  </si>
  <si>
    <t xml:space="preserve">The Board of Directors has recommended, for approval at the forthcoming Annual General Meeting, payment of first and  </t>
  </si>
  <si>
    <t>of books for dividend payment will be notified in due course.</t>
  </si>
  <si>
    <t>Net profit for the financial year</t>
  </si>
  <si>
    <t>Cash and cash equivalents at the beginning of the financial year</t>
  </si>
  <si>
    <t>Cash and cash equivalents at the end of the financial year</t>
  </si>
  <si>
    <t>December 2004</t>
  </si>
  <si>
    <t>Companies Act, 1965. As at 17 February 2005,  the total number of treasury shares were 1,782,800 or 0.6%</t>
  </si>
  <si>
    <t>Acquisition of subsidiaries</t>
  </si>
  <si>
    <t xml:space="preserve">For the financial year ended 31 December 2004, the Group's revenue of RM313.9million was 14% higher than  </t>
  </si>
  <si>
    <t xml:space="preserve">The Group recorded a profit before taxation and minority interest of RM14.4 million for the financial year ended </t>
  </si>
  <si>
    <t xml:space="preserve">31 December 2004 compared to RM13.8 million for the previous financial year. </t>
  </si>
  <si>
    <t xml:space="preserve">The Group recorded a 3% decrease in revenue from RM88.3 million in 3rd quarter 2004 to RM85.9 million in </t>
  </si>
  <si>
    <t xml:space="preserve">The Group recorded a profit before tax and minority interests of RM4.1 million in 4th quarter 2004 compared </t>
  </si>
  <si>
    <t>The performance of the Group is expected to remain profitable for the financial year 2005.</t>
  </si>
  <si>
    <t>As at 17 February 2005, the Group had outstanding forward foreign exchange sales contracts amounting</t>
  </si>
  <si>
    <t>As at 17 February 2005, the Group has outstanding HKD/MYR cross currency swap agreement for a notional</t>
  </si>
  <si>
    <t>There was no pending material litigation as at 17 February 2005.</t>
  </si>
  <si>
    <t>Date : 24 February 2005</t>
  </si>
  <si>
    <t>final dividend of 2 sen per share, less 28% taxation (2003 : 2 sen per share less 28% taxation) amounting to</t>
  </si>
  <si>
    <t>RM4.5 million for the financial year ended 31 December 2004. The date of the Annual General Meeting and the closure</t>
  </si>
  <si>
    <t xml:space="preserve">Comparative amounts as at 31 December 2003 have been restated as a result of the adoption of MASB 32, Property </t>
  </si>
  <si>
    <t>Development Activities as follows:</t>
  </si>
  <si>
    <t>other subsidiaries and certain expenses which are not deductible for tax purposes.</t>
  </si>
  <si>
    <t>There were no material events subsequent to the end of the current quarter and financial year ended 31 December 2004</t>
  </si>
  <si>
    <t>other than the following:</t>
  </si>
  <si>
    <t>A charge of RM2.1million was made to account for the retrenchment costs in respect of the rationalization of the Group's</t>
  </si>
  <si>
    <t>workforce in January 2005.</t>
  </si>
  <si>
    <t>There was no other corporate proposal announced which remained incomplete as at 17 February 2005 except for the following:                   .</t>
  </si>
  <si>
    <t>in the proportion of 35% and 65% respectively. The terms of the divestment are pending finalisation.</t>
  </si>
  <si>
    <t xml:space="preserve">For the current quarter ended 31 December 2004, the effective tax rate for the Group is lower than the statutory </t>
  </si>
  <si>
    <t xml:space="preserve">tax rate principally due to losses of certain subsidiaries which cannot be set off against taxable profits made by </t>
  </si>
  <si>
    <t>For the financial year ended 31 December 2004, the effective tax rate for the Group is higher than the statutory</t>
  </si>
  <si>
    <t>(Fang Brothers) of its investment in Sri Rampaian Sdn Bhd which is currently held by Fang Brothers and DNP Holdings Berhad</t>
  </si>
  <si>
    <t xml:space="preserve">4th quarter 2004. This was mainly due to the lower revenue recorded by the manufacturing and trading </t>
  </si>
  <si>
    <t>tax rate due to the reversal of overprovision of tax in prior years of certain subsidiaries and an associate.</t>
  </si>
  <si>
    <t>Transfer to deferred tax</t>
  </si>
  <si>
    <t>There were no sale of unquoted investments and /or properties for the current quarter and financial year ended</t>
  </si>
  <si>
    <t>31 December 2004.</t>
  </si>
  <si>
    <t xml:space="preserve">The Board of Directors of DNP Holdings Berhad ("Group") is pleased to announce the unaudited </t>
  </si>
  <si>
    <t>RM</t>
  </si>
  <si>
    <t>to USD6.903 million with licensed financial institutions in Malaysia. The contracts bear maturity dates from</t>
  </si>
  <si>
    <t>18 February 2005 to 22 August 2005 at rates of exchange ranging from RM3.7905 to RM3.8095 to USD1.0000.</t>
  </si>
  <si>
    <t>Reporting and paragraph 9.22 of the listing requirements of Bursa Malaysia Securities Berhad.</t>
  </si>
  <si>
    <t>On 17 January 2005, the company announced to Bursa Securities of the proposed divestment by Fang Brothers Knitting Limited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</si>
</sst>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37" fontId="1" fillId="0" borderId="6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2" fillId="0" borderId="0" xfId="0" applyFont="1" applyFill="1" applyBorder="1" applyAlignment="1" applyProtection="1" quotePrefix="1">
      <alignment horizontal="centerContinuous"/>
      <protection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12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170" fontId="1" fillId="0" borderId="8" xfId="15" applyNumberFormat="1" applyFont="1" applyBorder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0" xfId="15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>
      <alignment horizontal="right"/>
    </xf>
    <xf numFmtId="170" fontId="1" fillId="0" borderId="0" xfId="15" applyNumberFormat="1" applyFont="1" applyFill="1" applyBorder="1" applyAlignment="1">
      <alignment horizontal="right"/>
    </xf>
    <xf numFmtId="37" fontId="2" fillId="0" borderId="0" xfId="0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left"/>
      <protection/>
    </xf>
    <xf numFmtId="37" fontId="5" fillId="0" borderId="0" xfId="0" applyFont="1" applyFill="1" applyAlignment="1">
      <alignment horizontal="centerContinuous"/>
    </xf>
    <xf numFmtId="37" fontId="1" fillId="0" borderId="0" xfId="0" applyFont="1" applyFill="1" applyAlignment="1" applyProtection="1" quotePrefix="1">
      <alignment horizontal="right"/>
      <protection/>
    </xf>
    <xf numFmtId="37" fontId="2" fillId="0" borderId="0" xfId="0" applyFont="1" applyFill="1" applyAlignment="1" applyProtection="1" quotePrefix="1">
      <alignment horizontal="left"/>
      <protection/>
    </xf>
    <xf numFmtId="37" fontId="1" fillId="0" borderId="12" xfId="0" applyNumberFormat="1" applyFont="1" applyFill="1" applyBorder="1" applyAlignment="1">
      <alignment horizontal="right"/>
    </xf>
    <xf numFmtId="43" fontId="1" fillId="0" borderId="0" xfId="15" applyFont="1" applyBorder="1" applyAlignment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workbookViewId="0" topLeftCell="A30">
      <selection activeCell="C56" sqref="C56"/>
    </sheetView>
  </sheetViews>
  <sheetFormatPr defaultColWidth="9.140625" defaultRowHeight="12.75"/>
  <cols>
    <col min="1" max="1" width="34.140625" style="55" customWidth="1"/>
    <col min="2" max="5" width="12.7109375" style="55" customWidth="1"/>
    <col min="6" max="16384" width="9.140625" style="55" customWidth="1"/>
  </cols>
  <sheetData>
    <row r="1" spans="1:6" ht="12.75">
      <c r="A1" s="103" t="s">
        <v>15</v>
      </c>
      <c r="B1" s="103"/>
      <c r="C1" s="103"/>
      <c r="D1" s="103"/>
      <c r="E1" s="103"/>
      <c r="F1" s="19"/>
    </row>
    <row r="2" spans="1:6" ht="12.75">
      <c r="A2" s="103" t="s">
        <v>16</v>
      </c>
      <c r="B2" s="103"/>
      <c r="C2" s="103"/>
      <c r="D2" s="103"/>
      <c r="E2" s="103"/>
      <c r="F2" s="19"/>
    </row>
    <row r="3" spans="1:6" ht="12.75">
      <c r="A3" s="103" t="s">
        <v>17</v>
      </c>
      <c r="B3" s="103"/>
      <c r="C3" s="103"/>
      <c r="D3" s="103"/>
      <c r="E3" s="103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71" t="s">
        <v>365</v>
      </c>
      <c r="B5" s="19"/>
      <c r="C5" s="19"/>
      <c r="D5" s="19"/>
      <c r="E5" s="19"/>
      <c r="F5" s="19"/>
    </row>
    <row r="6" spans="1:6" ht="12.75">
      <c r="A6" s="71" t="s">
        <v>305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4" t="s">
        <v>69</v>
      </c>
    </row>
    <row r="9" ht="12.75">
      <c r="A9" s="96" t="s">
        <v>306</v>
      </c>
    </row>
    <row r="10" ht="12.75">
      <c r="A10" s="54"/>
    </row>
    <row r="11" spans="1:5" ht="12.75">
      <c r="A11" s="54"/>
      <c r="B11" s="104" t="s">
        <v>0</v>
      </c>
      <c r="C11" s="104"/>
      <c r="D11" s="104" t="s">
        <v>1</v>
      </c>
      <c r="E11" s="104"/>
    </row>
    <row r="12" spans="2:5" ht="12.75">
      <c r="B12" s="104" t="s">
        <v>66</v>
      </c>
      <c r="C12" s="104"/>
      <c r="D12" s="104" t="s">
        <v>176</v>
      </c>
      <c r="E12" s="104"/>
    </row>
    <row r="13" spans="2:5" ht="12.75">
      <c r="B13" s="105" t="s">
        <v>307</v>
      </c>
      <c r="C13" s="105"/>
      <c r="D13" s="105" t="s">
        <v>307</v>
      </c>
      <c r="E13" s="105"/>
    </row>
    <row r="14" spans="2:5" ht="12.75">
      <c r="B14" s="57" t="s">
        <v>209</v>
      </c>
      <c r="C14" s="57" t="s">
        <v>177</v>
      </c>
      <c r="D14" s="57" t="s">
        <v>209</v>
      </c>
      <c r="E14" s="57" t="s">
        <v>177</v>
      </c>
    </row>
    <row r="15" spans="2:5" ht="12.75">
      <c r="B15" s="56" t="s">
        <v>2</v>
      </c>
      <c r="C15" s="56" t="s">
        <v>2</v>
      </c>
      <c r="D15" s="56" t="s">
        <v>2</v>
      </c>
      <c r="E15" s="56" t="s">
        <v>2</v>
      </c>
    </row>
    <row r="16" spans="3:5" ht="12.75">
      <c r="C16" s="56" t="s">
        <v>230</v>
      </c>
      <c r="E16" s="56" t="s">
        <v>230</v>
      </c>
    </row>
    <row r="17" spans="3:5" ht="12.75">
      <c r="C17" s="56"/>
      <c r="E17" s="56"/>
    </row>
    <row r="18" spans="1:5" ht="12.75">
      <c r="A18" s="55" t="s">
        <v>25</v>
      </c>
      <c r="B18" s="60">
        <v>85867</v>
      </c>
      <c r="C18" s="60">
        <v>67642</v>
      </c>
      <c r="D18" s="60">
        <v>313905</v>
      </c>
      <c r="E18" s="60">
        <v>275431</v>
      </c>
    </row>
    <row r="20" spans="1:5" ht="12.75">
      <c r="A20" s="55" t="s">
        <v>59</v>
      </c>
      <c r="B20" s="55">
        <v>-81924</v>
      </c>
      <c r="C20" s="55">
        <v>-65779</v>
      </c>
      <c r="D20" s="55">
        <v>-301775</v>
      </c>
      <c r="E20" s="55">
        <v>-262269</v>
      </c>
    </row>
    <row r="22" spans="1:5" ht="12.75">
      <c r="A22" s="55" t="s">
        <v>60</v>
      </c>
      <c r="B22" s="60">
        <v>1038</v>
      </c>
      <c r="C22" s="60">
        <v>1477</v>
      </c>
      <c r="D22" s="60">
        <v>5840</v>
      </c>
      <c r="E22" s="60">
        <v>4978</v>
      </c>
    </row>
    <row r="23" spans="2:5" ht="12.75">
      <c r="B23" s="58"/>
      <c r="C23" s="58"/>
      <c r="D23" s="58"/>
      <c r="E23" s="58"/>
    </row>
    <row r="24" spans="1:5" ht="12.75">
      <c r="A24" s="55" t="s">
        <v>54</v>
      </c>
      <c r="B24" s="55">
        <f>SUM(B18:B22)</f>
        <v>4981</v>
      </c>
      <c r="C24" s="55">
        <f>SUM(C18:C22)</f>
        <v>3340</v>
      </c>
      <c r="D24" s="55">
        <f>SUM(D18:D22)</f>
        <v>17970</v>
      </c>
      <c r="E24" s="55">
        <f>SUM(E18:E22)</f>
        <v>18140</v>
      </c>
    </row>
    <row r="26" spans="1:5" ht="12.75">
      <c r="A26" s="55" t="s">
        <v>55</v>
      </c>
      <c r="B26" s="55">
        <v>-728</v>
      </c>
      <c r="C26" s="55">
        <v>-746</v>
      </c>
      <c r="D26" s="55">
        <v>-3127</v>
      </c>
      <c r="E26" s="55">
        <v>-3208</v>
      </c>
    </row>
    <row r="28" spans="1:5" ht="12.75">
      <c r="A28" s="79" t="s">
        <v>196</v>
      </c>
      <c r="B28" s="55">
        <v>-113</v>
      </c>
      <c r="C28" s="55">
        <v>-92</v>
      </c>
      <c r="D28" s="55">
        <v>-476</v>
      </c>
      <c r="E28" s="55">
        <v>-1145</v>
      </c>
    </row>
    <row r="29" ht="12.75">
      <c r="A29" s="79" t="s">
        <v>202</v>
      </c>
    </row>
    <row r="31" spans="1:5" ht="12.75">
      <c r="A31" s="55" t="s">
        <v>56</v>
      </c>
      <c r="B31" s="61">
        <f>SUM(B24:B29)</f>
        <v>4140</v>
      </c>
      <c r="C31" s="61">
        <f>SUM(C24:C29)</f>
        <v>2502</v>
      </c>
      <c r="D31" s="61">
        <f>SUM(D24:D29)</f>
        <v>14367</v>
      </c>
      <c r="E31" s="61">
        <f>SUM(E24:E29)</f>
        <v>13787</v>
      </c>
    </row>
    <row r="33" spans="1:5" ht="12.75">
      <c r="A33" s="55" t="s">
        <v>48</v>
      </c>
      <c r="B33" s="60">
        <v>-793</v>
      </c>
      <c r="C33" s="17">
        <v>-421</v>
      </c>
      <c r="D33" s="60">
        <v>-4516</v>
      </c>
      <c r="E33" s="60">
        <v>-5364</v>
      </c>
    </row>
    <row r="34" spans="2:5" ht="12.75">
      <c r="B34" s="58"/>
      <c r="C34" s="58"/>
      <c r="D34" s="58"/>
      <c r="E34" s="58"/>
    </row>
    <row r="35" spans="1:5" ht="12.75">
      <c r="A35" s="55" t="s">
        <v>57</v>
      </c>
      <c r="B35" s="55">
        <f>SUM(B31:B33)</f>
        <v>3347</v>
      </c>
      <c r="C35" s="55">
        <f>SUM(C31:C33)</f>
        <v>2081</v>
      </c>
      <c r="D35" s="55">
        <f>SUM(D31:D33)</f>
        <v>9851</v>
      </c>
      <c r="E35" s="55">
        <f>SUM(E31:E33)</f>
        <v>8423</v>
      </c>
    </row>
    <row r="37" spans="1:5" ht="12.75">
      <c r="A37" s="55" t="s">
        <v>11</v>
      </c>
      <c r="B37" s="55">
        <v>-93</v>
      </c>
      <c r="C37" s="2">
        <v>-369</v>
      </c>
      <c r="D37" s="55">
        <v>-2159</v>
      </c>
      <c r="E37" s="55">
        <v>-1532</v>
      </c>
    </row>
    <row r="38" ht="12.75">
      <c r="D38" s="55" t="s">
        <v>181</v>
      </c>
    </row>
    <row r="39" spans="1:5" ht="13.5" thickBot="1">
      <c r="A39" s="55" t="s">
        <v>58</v>
      </c>
      <c r="B39" s="59">
        <f>SUM(B35:B37)</f>
        <v>3254</v>
      </c>
      <c r="C39" s="59">
        <f>SUM(C35:C37)</f>
        <v>1712</v>
      </c>
      <c r="D39" s="59">
        <f>SUM(D35:D37)</f>
        <v>7692</v>
      </c>
      <c r="E39" s="59">
        <f>SUM(E35:E37)</f>
        <v>6891</v>
      </c>
    </row>
    <row r="40" ht="13.5" thickTop="1"/>
    <row r="41" ht="12.75">
      <c r="A41" s="55" t="s">
        <v>116</v>
      </c>
    </row>
    <row r="43" spans="1:5" ht="12.75">
      <c r="A43" s="55" t="s">
        <v>115</v>
      </c>
      <c r="B43" s="68">
        <v>1.04</v>
      </c>
      <c r="C43" s="68">
        <v>0.55</v>
      </c>
      <c r="D43" s="68">
        <v>2.46</v>
      </c>
      <c r="E43" s="68">
        <v>2.2</v>
      </c>
    </row>
    <row r="45" spans="1:5" ht="13.5" thickBot="1">
      <c r="A45" s="55" t="s">
        <v>123</v>
      </c>
      <c r="B45" s="67" t="s">
        <v>119</v>
      </c>
      <c r="C45" s="67" t="s">
        <v>119</v>
      </c>
      <c r="D45" s="67" t="s">
        <v>119</v>
      </c>
      <c r="E45" s="67" t="s">
        <v>119</v>
      </c>
    </row>
    <row r="46" ht="13.5" thickTop="1"/>
    <row r="48" ht="12.75">
      <c r="A48" s="55" t="s">
        <v>124</v>
      </c>
    </row>
    <row r="49" ht="12.75">
      <c r="A49" s="55" t="s">
        <v>126</v>
      </c>
    </row>
    <row r="50" ht="12.75">
      <c r="A50" s="55" t="s">
        <v>125</v>
      </c>
    </row>
    <row r="54" ht="12.75">
      <c r="A54" s="49" t="s">
        <v>241</v>
      </c>
    </row>
    <row r="55" ht="12.75">
      <c r="A55" s="2" t="s">
        <v>242</v>
      </c>
    </row>
    <row r="56" ht="12.75">
      <c r="A56" s="55" t="s">
        <v>224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75" top="1" bottom="0.54" header="0.5" footer="0.5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0"/>
  <sheetViews>
    <sheetView view="pageBreakPreview" zoomScale="75" zoomScaleNormal="90" zoomScaleSheetLayoutView="75" workbookViewId="0" topLeftCell="A7">
      <selection activeCell="H22" sqref="H22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9"/>
      <c r="J3" s="19"/>
      <c r="K3" s="19"/>
    </row>
    <row r="4" spans="1:11" ht="12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9"/>
      <c r="J4" s="4"/>
      <c r="K4" s="4"/>
    </row>
    <row r="5" spans="1:11" ht="12" customHeight="1">
      <c r="A5" s="103" t="s">
        <v>17</v>
      </c>
      <c r="B5" s="103"/>
      <c r="C5" s="103"/>
      <c r="D5" s="103"/>
      <c r="E5" s="103"/>
      <c r="F5" s="103"/>
      <c r="G5" s="103"/>
      <c r="H5" s="103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47</v>
      </c>
      <c r="F7" s="17"/>
      <c r="G7" s="17"/>
      <c r="H7" s="17"/>
    </row>
    <row r="8" spans="1:8" ht="12" customHeight="1">
      <c r="A8" s="5"/>
      <c r="B8" s="81" t="s">
        <v>308</v>
      </c>
      <c r="C8" s="5"/>
      <c r="D8" s="5"/>
      <c r="F8" s="45" t="s">
        <v>138</v>
      </c>
      <c r="G8" s="17"/>
      <c r="H8" s="45" t="s">
        <v>121</v>
      </c>
    </row>
    <row r="9" spans="1:8" ht="12" customHeight="1">
      <c r="A9" s="5"/>
      <c r="B9" s="5"/>
      <c r="C9" s="5"/>
      <c r="D9" s="5"/>
      <c r="E9" s="25"/>
      <c r="F9" s="45" t="s">
        <v>122</v>
      </c>
      <c r="G9" s="46"/>
      <c r="H9" s="45" t="s">
        <v>120</v>
      </c>
    </row>
    <row r="10" spans="1:8" ht="12.75">
      <c r="A10" s="5"/>
      <c r="B10" s="5"/>
      <c r="C10" s="5"/>
      <c r="D10" s="5"/>
      <c r="E10" s="25"/>
      <c r="F10" s="97" t="s">
        <v>309</v>
      </c>
      <c r="G10" s="46"/>
      <c r="H10" s="47" t="s">
        <v>210</v>
      </c>
    </row>
    <row r="11" spans="1:8" ht="12.75">
      <c r="A11" s="5"/>
      <c r="B11" s="5"/>
      <c r="C11" s="5"/>
      <c r="D11" s="5"/>
      <c r="E11" s="25"/>
      <c r="F11" s="45" t="s">
        <v>2</v>
      </c>
      <c r="G11" s="46"/>
      <c r="H11" s="45" t="s">
        <v>2</v>
      </c>
    </row>
    <row r="12" spans="1:8" ht="12" customHeight="1">
      <c r="A12" s="5"/>
      <c r="B12" s="5"/>
      <c r="C12" s="5"/>
      <c r="D12" s="5"/>
      <c r="F12" s="17"/>
      <c r="G12" s="17"/>
      <c r="H12" s="94" t="s">
        <v>230</v>
      </c>
    </row>
    <row r="13" spans="1:4" ht="12" customHeight="1">
      <c r="A13" s="5"/>
      <c r="B13" s="44" t="s">
        <v>43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265</v>
      </c>
      <c r="C15" s="5"/>
      <c r="D15" s="5"/>
      <c r="F15" s="2">
        <v>61621</v>
      </c>
      <c r="H15" s="2">
        <v>65593</v>
      </c>
      <c r="I15" s="5"/>
    </row>
    <row r="16" spans="2:9" ht="12.75" customHeight="1">
      <c r="B16" s="21" t="s">
        <v>266</v>
      </c>
      <c r="C16" s="5"/>
      <c r="D16" s="5"/>
      <c r="F16" s="2">
        <v>70287</v>
      </c>
      <c r="H16" s="2">
        <v>70122</v>
      </c>
      <c r="I16" s="5"/>
    </row>
    <row r="17" spans="2:9" ht="12.75" customHeight="1">
      <c r="B17" s="3" t="s">
        <v>267</v>
      </c>
      <c r="C17" s="13"/>
      <c r="F17" s="2">
        <v>273674</v>
      </c>
      <c r="H17" s="2">
        <v>288861</v>
      </c>
      <c r="I17" s="5"/>
    </row>
    <row r="18" spans="2:9" ht="12.75">
      <c r="B18" s="3" t="s">
        <v>268</v>
      </c>
      <c r="C18" s="5"/>
      <c r="D18" s="5"/>
      <c r="F18" s="2">
        <v>4551</v>
      </c>
      <c r="H18" s="2">
        <v>4244</v>
      </c>
      <c r="I18" s="5"/>
    </row>
    <row r="19" spans="2:9" ht="12.75">
      <c r="B19" s="3" t="s">
        <v>269</v>
      </c>
      <c r="C19" s="5"/>
      <c r="D19" s="5"/>
      <c r="F19" s="2">
        <v>7611</v>
      </c>
      <c r="H19" s="2">
        <v>8082</v>
      </c>
      <c r="I19" s="5"/>
    </row>
    <row r="20" spans="2:9" ht="12.75">
      <c r="B20" s="3" t="s">
        <v>46</v>
      </c>
      <c r="C20" s="5"/>
      <c r="D20" s="5"/>
      <c r="F20" s="2">
        <v>1</v>
      </c>
      <c r="H20" s="2">
        <v>1</v>
      </c>
      <c r="I20" s="5"/>
    </row>
    <row r="21" spans="2:9" ht="12.75">
      <c r="B21" s="3" t="s">
        <v>270</v>
      </c>
      <c r="C21" s="5"/>
      <c r="D21" s="5"/>
      <c r="F21" s="2">
        <v>22557</v>
      </c>
      <c r="H21" s="2">
        <v>23053</v>
      </c>
      <c r="I21" s="5"/>
    </row>
    <row r="22" spans="2:9" ht="12.75">
      <c r="B22" s="3" t="s">
        <v>271</v>
      </c>
      <c r="C22" s="5"/>
      <c r="D22" s="5"/>
      <c r="F22" s="2">
        <v>48635</v>
      </c>
      <c r="H22" s="2">
        <v>48303</v>
      </c>
      <c r="I22" s="5"/>
    </row>
    <row r="23" spans="2:9" ht="12.75">
      <c r="B23" s="3"/>
      <c r="C23" s="12"/>
      <c r="D23" s="5"/>
      <c r="F23" s="40">
        <f>SUM(F15:F22)</f>
        <v>488937</v>
      </c>
      <c r="H23" s="40">
        <f>SUM(H15:H22)</f>
        <v>508259</v>
      </c>
      <c r="I23" s="5"/>
    </row>
    <row r="24" ht="12" customHeight="1"/>
    <row r="25" ht="12" customHeight="1">
      <c r="B25" s="3"/>
    </row>
    <row r="26" spans="2:8" ht="12" customHeight="1">
      <c r="B26" s="8" t="s">
        <v>8</v>
      </c>
      <c r="F26" s="17"/>
      <c r="G26" s="17"/>
      <c r="H26" s="17"/>
    </row>
    <row r="27" spans="2:8" ht="12" customHeight="1">
      <c r="B27" s="3"/>
      <c r="F27" s="14"/>
      <c r="G27" s="17"/>
      <c r="H27" s="14"/>
    </row>
    <row r="28" spans="2:8" ht="12" customHeight="1">
      <c r="B28" s="2" t="s">
        <v>236</v>
      </c>
      <c r="C28" s="13"/>
      <c r="F28" s="1">
        <v>158439</v>
      </c>
      <c r="G28" s="17"/>
      <c r="H28" s="1">
        <v>143553</v>
      </c>
    </row>
    <row r="29" spans="2:8" ht="12" customHeight="1">
      <c r="B29" s="3" t="s">
        <v>27</v>
      </c>
      <c r="C29" s="11"/>
      <c r="F29" s="1">
        <v>72482</v>
      </c>
      <c r="G29" s="17"/>
      <c r="H29" s="1">
        <v>76579</v>
      </c>
    </row>
    <row r="30" spans="2:8" ht="12" customHeight="1">
      <c r="B30" s="3" t="s">
        <v>53</v>
      </c>
      <c r="C30" s="11"/>
      <c r="F30" s="1">
        <v>49945</v>
      </c>
      <c r="G30" s="17"/>
      <c r="H30" s="1">
        <v>44633</v>
      </c>
    </row>
    <row r="31" spans="2:8" ht="12.75">
      <c r="B31" s="3" t="s">
        <v>272</v>
      </c>
      <c r="C31" s="11"/>
      <c r="F31" s="15">
        <v>19494</v>
      </c>
      <c r="G31" s="17"/>
      <c r="H31" s="15">
        <v>11439</v>
      </c>
    </row>
    <row r="32" spans="6:8" ht="12" customHeight="1">
      <c r="F32" s="15">
        <f>SUM(F28:F31)</f>
        <v>300360</v>
      </c>
      <c r="G32" s="17"/>
      <c r="H32" s="15">
        <f>SUM(H26:H31)</f>
        <v>276204</v>
      </c>
    </row>
    <row r="33" spans="6:8" ht="12" customHeight="1">
      <c r="F33" s="1"/>
      <c r="G33" s="17"/>
      <c r="H33" s="1"/>
    </row>
    <row r="34" spans="2:8" ht="12" customHeight="1">
      <c r="B34" s="8" t="s">
        <v>9</v>
      </c>
      <c r="F34" s="1"/>
      <c r="G34" s="17"/>
      <c r="H34" s="1"/>
    </row>
    <row r="35" spans="2:8" ht="12" customHeight="1">
      <c r="B35" s="3"/>
      <c r="F35" s="1"/>
      <c r="G35" s="17"/>
      <c r="H35" s="1"/>
    </row>
    <row r="36" spans="2:8" ht="12" customHeight="1">
      <c r="B36" s="3" t="s">
        <v>273</v>
      </c>
      <c r="C36" s="11"/>
      <c r="F36" s="1">
        <v>70439</v>
      </c>
      <c r="G36" s="17"/>
      <c r="H36" s="1">
        <v>70011</v>
      </c>
    </row>
    <row r="37" spans="2:8" ht="12" customHeight="1">
      <c r="B37" s="3" t="s">
        <v>52</v>
      </c>
      <c r="C37" s="11"/>
      <c r="F37" s="1">
        <v>46989</v>
      </c>
      <c r="G37" s="17"/>
      <c r="H37" s="1">
        <v>49230</v>
      </c>
    </row>
    <row r="38" spans="2:8" ht="12" customHeight="1">
      <c r="B38" s="3" t="s">
        <v>48</v>
      </c>
      <c r="C38" s="11"/>
      <c r="F38" s="1">
        <v>1770</v>
      </c>
      <c r="G38" s="17"/>
      <c r="H38" s="1">
        <v>210</v>
      </c>
    </row>
    <row r="39" spans="2:8" ht="12" customHeight="1">
      <c r="B39" s="3" t="s">
        <v>211</v>
      </c>
      <c r="C39" s="11"/>
      <c r="F39" s="1">
        <v>756</v>
      </c>
      <c r="G39" s="17"/>
      <c r="H39" s="1">
        <v>504</v>
      </c>
    </row>
    <row r="40" spans="3:8" ht="12" customHeight="1">
      <c r="C40" s="3"/>
      <c r="F40" s="42">
        <f>SUM(F36:F39)</f>
        <v>119954</v>
      </c>
      <c r="G40" s="17"/>
      <c r="H40" s="42">
        <f>SUM(H36:H39)</f>
        <v>119955</v>
      </c>
    </row>
    <row r="41" ht="12" customHeight="1"/>
    <row r="42" spans="2:8" ht="12" customHeight="1">
      <c r="B42" s="8" t="s">
        <v>10</v>
      </c>
      <c r="F42" s="2">
        <f>+F32-F40</f>
        <v>180406</v>
      </c>
      <c r="H42" s="2">
        <f>+H32-H40</f>
        <v>156249</v>
      </c>
    </row>
    <row r="43" spans="6:8" ht="13.5" customHeight="1" thickBot="1">
      <c r="F43" s="16">
        <f>+F42+F23</f>
        <v>669343</v>
      </c>
      <c r="H43" s="16">
        <f>+H42+H23</f>
        <v>664508</v>
      </c>
    </row>
    <row r="44" spans="6:8" ht="13.5" customHeight="1">
      <c r="F44" s="17"/>
      <c r="H44" s="17"/>
    </row>
    <row r="45" spans="2:8" ht="13.5" customHeight="1">
      <c r="B45" s="25" t="s">
        <v>24</v>
      </c>
      <c r="F45" s="17"/>
      <c r="H45" s="17"/>
    </row>
    <row r="46" spans="5:8" ht="12" customHeight="1">
      <c r="E46" s="17"/>
      <c r="F46" s="17"/>
      <c r="G46" s="17"/>
      <c r="H46" s="17"/>
    </row>
    <row r="47" spans="5:8" ht="12" customHeight="1">
      <c r="E47" s="17"/>
      <c r="F47" s="17"/>
      <c r="G47" s="17"/>
      <c r="H47" s="17"/>
    </row>
    <row r="48" spans="2:8" ht="12.75">
      <c r="B48" s="3" t="s">
        <v>274</v>
      </c>
      <c r="E48" s="17"/>
      <c r="F48" s="17">
        <v>314667</v>
      </c>
      <c r="G48" s="17"/>
      <c r="H48" s="17">
        <v>314667</v>
      </c>
    </row>
    <row r="49" spans="2:8" ht="12.75">
      <c r="B49" s="3" t="s">
        <v>49</v>
      </c>
      <c r="E49" s="17"/>
      <c r="F49" s="17">
        <v>309286</v>
      </c>
      <c r="G49" s="17"/>
      <c r="H49" s="17">
        <v>306851</v>
      </c>
    </row>
    <row r="50" spans="2:8" ht="12.75">
      <c r="B50" s="3" t="s">
        <v>158</v>
      </c>
      <c r="C50" s="11"/>
      <c r="E50" s="17"/>
      <c r="F50" s="48">
        <v>-1236</v>
      </c>
      <c r="G50" s="17"/>
      <c r="H50" s="48">
        <v>-1209</v>
      </c>
    </row>
    <row r="51" spans="2:8" ht="12.75">
      <c r="B51" s="2" t="s">
        <v>50</v>
      </c>
      <c r="C51" s="11"/>
      <c r="E51" s="17"/>
      <c r="F51" s="17">
        <f>SUM(F48:F50)</f>
        <v>622717</v>
      </c>
      <c r="G51" s="17"/>
      <c r="H51" s="17">
        <f>SUM(H48:H50)</f>
        <v>620309</v>
      </c>
    </row>
    <row r="52" spans="2:8" ht="12.75">
      <c r="B52" s="3" t="s">
        <v>275</v>
      </c>
      <c r="C52" s="3"/>
      <c r="F52" s="2">
        <v>4006</v>
      </c>
      <c r="H52" s="2">
        <v>4216</v>
      </c>
    </row>
    <row r="53" spans="2:8" ht="12.75">
      <c r="B53" s="3"/>
      <c r="C53" s="3"/>
      <c r="F53" s="40">
        <f>SUM(F51:F52)</f>
        <v>626723</v>
      </c>
      <c r="H53" s="40">
        <f>SUM(H51:H52)</f>
        <v>624525</v>
      </c>
    </row>
    <row r="54" spans="2:3" ht="12.75">
      <c r="B54" s="3"/>
      <c r="C54" s="3"/>
    </row>
    <row r="55" spans="2:8" ht="12.75">
      <c r="B55" s="3" t="s">
        <v>276</v>
      </c>
      <c r="C55" s="3"/>
      <c r="F55" s="14">
        <v>1865</v>
      </c>
      <c r="H55" s="14">
        <f>1633+1670</f>
        <v>3303</v>
      </c>
    </row>
    <row r="56" spans="2:8" ht="12.75">
      <c r="B56" s="3" t="s">
        <v>277</v>
      </c>
      <c r="F56" s="1">
        <v>35353</v>
      </c>
      <c r="H56" s="1">
        <v>31110</v>
      </c>
    </row>
    <row r="57" spans="2:8" ht="12" customHeight="1">
      <c r="B57" s="3" t="s">
        <v>13</v>
      </c>
      <c r="F57" s="1">
        <v>5402</v>
      </c>
      <c r="H57" s="15">
        <v>5570</v>
      </c>
    </row>
    <row r="58" spans="2:8" ht="13.5" customHeight="1">
      <c r="B58" s="3" t="s">
        <v>51</v>
      </c>
      <c r="F58" s="42">
        <f>SUM(F55:F57)</f>
        <v>42620</v>
      </c>
      <c r="H58" s="42">
        <f>SUM(H55:H57)</f>
        <v>39983</v>
      </c>
    </row>
    <row r="59" spans="2:11" ht="13.5" customHeight="1">
      <c r="B59" s="3"/>
      <c r="F59" s="17"/>
      <c r="H59" s="17"/>
      <c r="K59" s="2">
        <f>+H58-H43</f>
        <v>-624525</v>
      </c>
    </row>
    <row r="60" spans="2:8" ht="13.5" customHeight="1" thickBot="1">
      <c r="B60" s="3"/>
      <c r="F60" s="51">
        <f>+F53+F58</f>
        <v>669343</v>
      </c>
      <c r="H60" s="51">
        <f>+H53+H58</f>
        <v>664508</v>
      </c>
    </row>
    <row r="61" spans="2:8" ht="13.5" customHeight="1">
      <c r="B61" s="3"/>
      <c r="F61" s="17"/>
      <c r="H61" s="17"/>
    </row>
    <row r="62" spans="2:8" ht="13.5" customHeight="1">
      <c r="B62" s="3"/>
      <c r="F62" s="17"/>
      <c r="H62" s="17"/>
    </row>
    <row r="63" spans="2:8" ht="13.5" customHeight="1">
      <c r="B63" s="49"/>
      <c r="C63" s="17"/>
      <c r="D63" s="17"/>
      <c r="E63" s="17"/>
      <c r="F63" s="50"/>
      <c r="G63" s="17"/>
      <c r="H63" s="50"/>
    </row>
    <row r="64" spans="2:8" ht="13.5" customHeight="1">
      <c r="B64" s="49" t="s">
        <v>249</v>
      </c>
      <c r="C64" s="17"/>
      <c r="D64" s="17"/>
      <c r="E64" s="17"/>
      <c r="F64" s="18"/>
      <c r="G64" s="17"/>
      <c r="H64" s="18"/>
    </row>
    <row r="65" ht="12" customHeight="1">
      <c r="B65" s="2" t="s">
        <v>250</v>
      </c>
    </row>
    <row r="66" ht="12" customHeight="1">
      <c r="B66" s="2" t="s">
        <v>251</v>
      </c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spans="1:2" ht="12" customHeight="1">
      <c r="A101" s="3"/>
      <c r="B101" s="27"/>
    </row>
    <row r="102" ht="12" customHeight="1">
      <c r="B102" s="27"/>
    </row>
    <row r="103" ht="12" customHeight="1"/>
    <row r="104" spans="1:2" ht="12" customHeight="1">
      <c r="A104" s="3"/>
      <c r="B104" s="3"/>
    </row>
    <row r="105" ht="12" customHeight="1">
      <c r="A105" s="3"/>
    </row>
    <row r="106" spans="1:2" ht="12" customHeight="1">
      <c r="A106" s="3"/>
      <c r="B106" s="3"/>
    </row>
    <row r="107" ht="12" customHeight="1"/>
    <row r="108" spans="1:2" ht="12" customHeight="1">
      <c r="A108" s="3"/>
      <c r="B108" s="3"/>
    </row>
    <row r="109" ht="12" customHeight="1"/>
    <row r="110" ht="12" customHeight="1">
      <c r="F110" s="6"/>
    </row>
    <row r="111" ht="12" customHeight="1"/>
    <row r="112" spans="2:6" ht="12" customHeight="1">
      <c r="B112" s="3"/>
      <c r="F112" s="7"/>
    </row>
    <row r="113" spans="2:6" ht="12" customHeight="1">
      <c r="B113" s="3"/>
      <c r="F113" s="7"/>
    </row>
    <row r="114" spans="2:6" ht="12" customHeight="1">
      <c r="B114" s="3"/>
      <c r="F114" s="26"/>
    </row>
    <row r="115" ht="12" customHeight="1"/>
    <row r="116" ht="12" customHeight="1">
      <c r="F116" s="7"/>
    </row>
    <row r="117" ht="12" customHeight="1"/>
    <row r="118" ht="12" customHeight="1"/>
    <row r="119" spans="1:2" ht="12" customHeight="1">
      <c r="A119" s="3"/>
      <c r="B119" s="3"/>
    </row>
    <row r="120" ht="12" customHeight="1"/>
    <row r="121" spans="1:2" ht="12" customHeight="1">
      <c r="A121" s="3"/>
      <c r="B121" s="3"/>
    </row>
    <row r="122" ht="12" customHeight="1"/>
    <row r="123" ht="12" customHeight="1">
      <c r="F123" s="6"/>
    </row>
    <row r="124" ht="12" customHeight="1"/>
    <row r="125" spans="2:6" ht="12" customHeight="1">
      <c r="B125" s="3"/>
      <c r="F125" s="7"/>
    </row>
    <row r="126" ht="12" customHeight="1"/>
    <row r="127" spans="1:2" ht="12" customHeight="1">
      <c r="A127" s="3"/>
      <c r="B127" s="27"/>
    </row>
    <row r="128" ht="12" customHeight="1">
      <c r="B128" s="27"/>
    </row>
    <row r="129" ht="12" customHeight="1"/>
    <row r="130" ht="12" customHeight="1">
      <c r="F130" s="6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ht="12" customHeight="1">
      <c r="B136" s="3"/>
    </row>
    <row r="137" ht="12" customHeight="1"/>
    <row r="138" spans="1:2" ht="12" customHeight="1">
      <c r="A138" s="3"/>
      <c r="B138" s="27"/>
    </row>
    <row r="139" ht="12" customHeight="1">
      <c r="B139" s="27"/>
    </row>
    <row r="140" ht="12" customHeight="1">
      <c r="B140" s="27"/>
    </row>
    <row r="141" ht="12" customHeight="1"/>
    <row r="142" spans="1:2" ht="12" customHeight="1">
      <c r="A142" s="3"/>
      <c r="B142" s="27"/>
    </row>
    <row r="143" ht="12" customHeight="1">
      <c r="B143" s="27"/>
    </row>
    <row r="144" ht="12" customHeight="1"/>
    <row r="145" spans="1:2" ht="12" customHeight="1">
      <c r="A145" s="3"/>
      <c r="B145" s="3"/>
    </row>
    <row r="146" ht="12" customHeight="1"/>
    <row r="147" spans="1:2" ht="12" customHeight="1">
      <c r="A147" s="3"/>
      <c r="B147" s="27"/>
    </row>
    <row r="148" ht="12" customHeight="1">
      <c r="B148" s="27"/>
    </row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spans="1:2" ht="12" customHeight="1">
      <c r="A158" s="3"/>
      <c r="B158" s="3"/>
    </row>
    <row r="159" ht="12" customHeight="1"/>
    <row r="160" ht="12" customHeight="1">
      <c r="F160" s="6"/>
    </row>
    <row r="161" ht="12" customHeight="1"/>
    <row r="162" ht="12" customHeight="1">
      <c r="B162" s="3"/>
    </row>
    <row r="163" spans="3:6" ht="12" customHeight="1">
      <c r="C163" s="3"/>
      <c r="F163" s="7"/>
    </row>
    <row r="164" spans="3:6" ht="12" customHeight="1">
      <c r="C164" s="3"/>
      <c r="F164" s="7"/>
    </row>
    <row r="165" ht="12" customHeight="1"/>
    <row r="166" ht="12" customHeight="1">
      <c r="F166" s="7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spans="1:2" ht="12" customHeight="1">
      <c r="A178" s="3"/>
      <c r="B178" s="3"/>
    </row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>
      <c r="A191" s="3"/>
    </row>
    <row r="192" ht="12" customHeight="1">
      <c r="A192" s="3"/>
    </row>
    <row r="193" ht="12" customHeight="1">
      <c r="A193" s="3"/>
    </row>
    <row r="194" ht="12" customHeight="1"/>
    <row r="195" ht="12" customHeight="1">
      <c r="A195" s="3"/>
    </row>
    <row r="196" ht="12" customHeight="1"/>
    <row r="197" spans="1:2" ht="12" customHeight="1">
      <c r="A197" s="3"/>
      <c r="B197" s="3"/>
    </row>
    <row r="198" ht="12" customHeight="1"/>
    <row r="199" spans="1:2" ht="12" customHeight="1">
      <c r="A199" s="3"/>
      <c r="B199" s="3"/>
    </row>
    <row r="200" ht="12" customHeight="1">
      <c r="B200" s="3"/>
    </row>
    <row r="201" ht="12" customHeight="1"/>
    <row r="202" spans="1:2" ht="12" customHeight="1">
      <c r="A202" s="3"/>
      <c r="B202" s="3"/>
    </row>
    <row r="203" ht="12" customHeight="1"/>
    <row r="204" spans="1:2" ht="12" customHeight="1">
      <c r="A204" s="3"/>
      <c r="B204" s="3"/>
    </row>
    <row r="205" ht="12" customHeight="1"/>
    <row r="206" ht="12" customHeight="1"/>
    <row r="207" ht="12" customHeight="1">
      <c r="A207" s="3"/>
    </row>
    <row r="208" ht="12" customHeight="1"/>
    <row r="209" ht="12" customHeight="1"/>
    <row r="210" ht="12" customHeight="1">
      <c r="A210" s="3"/>
    </row>
    <row r="211" ht="12" customHeight="1">
      <c r="A211" s="3"/>
    </row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>
      <c r="C370" s="3" t="s">
        <v>3</v>
      </c>
    </row>
    <row r="371" ht="12" customHeight="1"/>
    <row r="372" ht="12" customHeight="1">
      <c r="C372" s="3" t="s">
        <v>4</v>
      </c>
    </row>
    <row r="373" ht="12" customHeight="1"/>
    <row r="374" ht="12" customHeight="1">
      <c r="C374" s="3" t="s">
        <v>5</v>
      </c>
    </row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>
      <c r="A1227" s="3" t="s">
        <v>6</v>
      </c>
    </row>
    <row r="1228" ht="12" customHeight="1"/>
    <row r="1229" ht="12" customHeight="1">
      <c r="A1229" s="3" t="s">
        <v>3</v>
      </c>
    </row>
    <row r="1230" ht="12" customHeight="1"/>
    <row r="1231" ht="12" customHeight="1">
      <c r="A1231" s="3" t="s">
        <v>4</v>
      </c>
    </row>
    <row r="1232" ht="12" customHeight="1"/>
    <row r="1233" ht="12" customHeight="1">
      <c r="A1233" s="3" t="s">
        <v>7</v>
      </c>
    </row>
    <row r="1234" ht="12" customHeight="1">
      <c r="A1234" s="3" t="s">
        <v>6</v>
      </c>
    </row>
    <row r="1235" ht="12" customHeight="1"/>
    <row r="1236" ht="12" customHeight="1">
      <c r="A1236" s="3" t="s">
        <v>3</v>
      </c>
    </row>
    <row r="1237" ht="12" customHeight="1"/>
    <row r="1238" ht="12" customHeight="1">
      <c r="A1238" s="3" t="s">
        <v>4</v>
      </c>
    </row>
    <row r="1239" ht="12" customHeight="1"/>
    <row r="1240" ht="12" customHeight="1">
      <c r="A1240" s="3" t="s">
        <v>7</v>
      </c>
    </row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636" ht="12" customHeight="1"/>
    <row r="1638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85" zoomScaleSheetLayoutView="85" workbookViewId="0" topLeftCell="A18">
      <selection activeCell="G54" sqref="G54"/>
    </sheetView>
  </sheetViews>
  <sheetFormatPr defaultColWidth="9.140625" defaultRowHeight="12.75"/>
  <cols>
    <col min="1" max="1" width="34.00390625" style="55" customWidth="1"/>
    <col min="2" max="2" width="13.140625" style="55" customWidth="1"/>
    <col min="3" max="4" width="12.28125" style="55" customWidth="1"/>
    <col min="5" max="6" width="14.421875" style="55" customWidth="1"/>
    <col min="7" max="7" width="15.00390625" style="55" customWidth="1"/>
    <col min="8" max="8" width="11.421875" style="55" customWidth="1"/>
    <col min="9" max="16384" width="9.140625" style="55" customWidth="1"/>
  </cols>
  <sheetData>
    <row r="1" spans="1:8" ht="12.75">
      <c r="A1" s="103" t="s">
        <v>15</v>
      </c>
      <c r="B1" s="103"/>
      <c r="C1" s="103"/>
      <c r="D1" s="103"/>
      <c r="E1" s="103"/>
      <c r="F1" s="103"/>
      <c r="G1" s="103"/>
      <c r="H1" s="103"/>
    </row>
    <row r="2" spans="1:8" ht="12.75">
      <c r="A2" s="103" t="s">
        <v>16</v>
      </c>
      <c r="B2" s="103"/>
      <c r="C2" s="103"/>
      <c r="D2" s="103"/>
      <c r="E2" s="103"/>
      <c r="F2" s="103"/>
      <c r="G2" s="103"/>
      <c r="H2" s="103"/>
    </row>
    <row r="3" spans="1:8" ht="12.75">
      <c r="A3" s="103" t="s">
        <v>17</v>
      </c>
      <c r="B3" s="103"/>
      <c r="C3" s="103"/>
      <c r="D3" s="103"/>
      <c r="E3" s="103"/>
      <c r="F3" s="103"/>
      <c r="G3" s="103"/>
      <c r="H3" s="103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4" t="s">
        <v>68</v>
      </c>
    </row>
    <row r="6" ht="12.75">
      <c r="A6" s="96" t="s">
        <v>310</v>
      </c>
    </row>
    <row r="7" ht="12.75">
      <c r="F7" s="56" t="s">
        <v>160</v>
      </c>
    </row>
    <row r="8" spans="2:8" ht="12.75">
      <c r="B8" s="56" t="s">
        <v>61</v>
      </c>
      <c r="C8" s="56" t="s">
        <v>117</v>
      </c>
      <c r="D8" s="56" t="s">
        <v>152</v>
      </c>
      <c r="E8" s="56" t="s">
        <v>154</v>
      </c>
      <c r="F8" s="56" t="s">
        <v>155</v>
      </c>
      <c r="G8" s="56" t="s">
        <v>156</v>
      </c>
      <c r="H8" s="56" t="s">
        <v>63</v>
      </c>
    </row>
    <row r="9" spans="2:8" ht="12.75">
      <c r="B9" s="56" t="s">
        <v>62</v>
      </c>
      <c r="C9" s="56" t="s">
        <v>118</v>
      </c>
      <c r="D9" s="56" t="s">
        <v>153</v>
      </c>
      <c r="E9" s="56" t="s">
        <v>49</v>
      </c>
      <c r="F9" s="56" t="s">
        <v>49</v>
      </c>
      <c r="G9" s="56" t="s">
        <v>175</v>
      </c>
      <c r="H9" s="56"/>
    </row>
    <row r="10" spans="2:8" ht="12.75">
      <c r="B10" s="56"/>
      <c r="C10" s="56"/>
      <c r="D10" s="56"/>
      <c r="E10" s="56"/>
      <c r="F10" s="56"/>
      <c r="G10" s="57"/>
      <c r="H10" s="56"/>
    </row>
    <row r="11" spans="2:8" ht="12.75">
      <c r="B11" s="56" t="s">
        <v>2</v>
      </c>
      <c r="C11" s="56" t="s">
        <v>2</v>
      </c>
      <c r="D11" s="56" t="s">
        <v>2</v>
      </c>
      <c r="E11" s="56" t="s">
        <v>2</v>
      </c>
      <c r="F11" s="56" t="s">
        <v>2</v>
      </c>
      <c r="G11" s="56" t="s">
        <v>2</v>
      </c>
      <c r="H11" s="56" t="s">
        <v>2</v>
      </c>
    </row>
    <row r="12" spans="2:8" ht="12.75">
      <c r="B12" s="56"/>
      <c r="C12" s="56"/>
      <c r="D12" s="56"/>
      <c r="E12" s="56"/>
      <c r="F12" s="56"/>
      <c r="G12" s="56"/>
      <c r="H12" s="56"/>
    </row>
    <row r="13" spans="2:8" ht="12.75">
      <c r="B13" s="56"/>
      <c r="C13" s="56"/>
      <c r="D13" s="56"/>
      <c r="E13" s="56"/>
      <c r="F13" s="56"/>
      <c r="G13" s="56"/>
      <c r="H13" s="56"/>
    </row>
    <row r="14" spans="1:8" ht="12.75">
      <c r="A14" s="55" t="s">
        <v>228</v>
      </c>
      <c r="B14" s="90">
        <v>314667</v>
      </c>
      <c r="C14" s="90">
        <v>-1209</v>
      </c>
      <c r="D14" s="90">
        <v>116320</v>
      </c>
      <c r="E14" s="90">
        <v>79137</v>
      </c>
      <c r="F14" s="90">
        <v>11450</v>
      </c>
      <c r="G14" s="90">
        <v>99944</v>
      </c>
      <c r="H14" s="90">
        <v>620309</v>
      </c>
    </row>
    <row r="15" spans="2:8" ht="12.75">
      <c r="B15" s="56"/>
      <c r="C15" s="56"/>
      <c r="D15" s="56"/>
      <c r="E15" s="56"/>
      <c r="F15" s="56"/>
      <c r="G15" s="56"/>
      <c r="H15" s="56"/>
    </row>
    <row r="16" spans="1:8" ht="12.75">
      <c r="A16" s="55" t="s">
        <v>179</v>
      </c>
      <c r="B16" s="83">
        <v>0</v>
      </c>
      <c r="C16" s="83">
        <v>-27</v>
      </c>
      <c r="D16" s="83">
        <v>0</v>
      </c>
      <c r="E16" s="83">
        <v>0</v>
      </c>
      <c r="F16" s="83">
        <v>0</v>
      </c>
      <c r="G16" s="83">
        <v>0</v>
      </c>
      <c r="H16" s="83">
        <f>SUM(B16:G16)</f>
        <v>-27</v>
      </c>
    </row>
    <row r="17" spans="2:8" ht="12.75">
      <c r="B17" s="83"/>
      <c r="C17" s="83"/>
      <c r="D17" s="83"/>
      <c r="E17" s="83"/>
      <c r="F17" s="83"/>
      <c r="G17" s="83"/>
      <c r="H17" s="83"/>
    </row>
    <row r="18" spans="1:8" ht="12.75">
      <c r="A18" s="55" t="s">
        <v>203</v>
      </c>
      <c r="B18" s="83">
        <v>0</v>
      </c>
      <c r="C18" s="83">
        <v>0</v>
      </c>
      <c r="D18" s="83">
        <v>0</v>
      </c>
      <c r="E18" s="83">
        <v>0</v>
      </c>
      <c r="F18" s="83">
        <v>171</v>
      </c>
      <c r="G18" s="83">
        <v>0</v>
      </c>
      <c r="H18" s="83">
        <f>SUM(B18:G18)</f>
        <v>171</v>
      </c>
    </row>
    <row r="19" spans="2:8" ht="12.75">
      <c r="B19" s="83"/>
      <c r="C19" s="83"/>
      <c r="D19" s="83"/>
      <c r="E19" s="83"/>
      <c r="F19" s="83"/>
      <c r="G19" s="83"/>
      <c r="H19" s="83"/>
    </row>
    <row r="20" spans="1:8" ht="12.75">
      <c r="A20" s="79" t="s">
        <v>362</v>
      </c>
      <c r="B20" s="83">
        <v>0</v>
      </c>
      <c r="C20" s="83">
        <v>0</v>
      </c>
      <c r="D20" s="83">
        <v>0</v>
      </c>
      <c r="E20" s="83">
        <v>-922</v>
      </c>
      <c r="F20" s="83">
        <v>0</v>
      </c>
      <c r="G20" s="83">
        <v>0</v>
      </c>
      <c r="H20" s="83">
        <f>SUM(B20:G20)</f>
        <v>-922</v>
      </c>
    </row>
    <row r="21" spans="2:8" ht="12.75">
      <c r="B21" s="83"/>
      <c r="C21" s="83"/>
      <c r="D21" s="83"/>
      <c r="E21" s="83"/>
      <c r="F21" s="83"/>
      <c r="G21" s="83"/>
      <c r="H21" s="83"/>
    </row>
    <row r="22" spans="1:8" ht="12.75">
      <c r="A22" s="55" t="s">
        <v>212</v>
      </c>
      <c r="B22" s="83">
        <v>0</v>
      </c>
      <c r="C22" s="83">
        <v>0</v>
      </c>
      <c r="D22" s="83">
        <v>0</v>
      </c>
      <c r="E22" s="83">
        <v>-684</v>
      </c>
      <c r="F22" s="83">
        <v>0</v>
      </c>
      <c r="G22" s="83">
        <f>-E22</f>
        <v>684</v>
      </c>
      <c r="H22" s="83">
        <f>SUM(B22:G22)</f>
        <v>0</v>
      </c>
    </row>
    <row r="23" spans="2:8" ht="12.75">
      <c r="B23" s="83"/>
      <c r="C23" s="83"/>
      <c r="D23" s="83"/>
      <c r="E23" s="83"/>
      <c r="F23" s="83"/>
      <c r="G23" s="83"/>
      <c r="H23" s="83"/>
    </row>
    <row r="24" spans="1:8" ht="12.75">
      <c r="A24" s="79" t="s">
        <v>329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7692</v>
      </c>
      <c r="H24" s="83">
        <f>SUM(B24:G24)</f>
        <v>7692</v>
      </c>
    </row>
    <row r="25" spans="1:8" ht="12.75">
      <c r="A25" s="79"/>
      <c r="B25" s="83"/>
      <c r="C25" s="83"/>
      <c r="D25" s="83"/>
      <c r="E25" s="83"/>
      <c r="F25" s="83"/>
      <c r="G25" s="83"/>
      <c r="H25" s="83"/>
    </row>
    <row r="26" spans="1:8" ht="12.75">
      <c r="A26" s="66" t="s">
        <v>256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-4506</v>
      </c>
      <c r="H26" s="83">
        <f>SUM(B26:G26)</f>
        <v>-4506</v>
      </c>
    </row>
    <row r="27" spans="1:8" ht="12.75">
      <c r="A27" s="79" t="s">
        <v>257</v>
      </c>
      <c r="B27" s="83"/>
      <c r="C27" s="83"/>
      <c r="D27" s="83"/>
      <c r="E27" s="83"/>
      <c r="F27" s="83"/>
      <c r="G27" s="83"/>
      <c r="H27" s="83"/>
    </row>
    <row r="29" spans="1:8" ht="13.5" thickBot="1">
      <c r="A29" s="79" t="s">
        <v>311</v>
      </c>
      <c r="B29" s="59">
        <f aca="true" t="shared" si="0" ref="B29:H29">SUM(B14:B27)</f>
        <v>314667</v>
      </c>
      <c r="C29" s="59">
        <f t="shared" si="0"/>
        <v>-1236</v>
      </c>
      <c r="D29" s="59">
        <f t="shared" si="0"/>
        <v>116320</v>
      </c>
      <c r="E29" s="59">
        <f t="shared" si="0"/>
        <v>77531</v>
      </c>
      <c r="F29" s="59">
        <f t="shared" si="0"/>
        <v>11621</v>
      </c>
      <c r="G29" s="59">
        <f t="shared" si="0"/>
        <v>103814</v>
      </c>
      <c r="H29" s="59">
        <f t="shared" si="0"/>
        <v>622717</v>
      </c>
    </row>
    <row r="30" spans="2:8" ht="13.5" thickTop="1">
      <c r="B30" s="56"/>
      <c r="C30" s="56"/>
      <c r="D30" s="56"/>
      <c r="E30" s="56"/>
      <c r="F30" s="56"/>
      <c r="G30" s="56"/>
      <c r="H30" s="56"/>
    </row>
    <row r="31" spans="2:8" ht="12.75">
      <c r="B31" s="56"/>
      <c r="C31" s="56"/>
      <c r="D31" s="56"/>
      <c r="E31" s="56"/>
      <c r="F31" s="56"/>
      <c r="G31" s="56"/>
      <c r="H31" s="56"/>
    </row>
    <row r="33" spans="1:8" ht="12.75">
      <c r="A33" s="79" t="s">
        <v>178</v>
      </c>
      <c r="B33" s="55">
        <v>314667</v>
      </c>
      <c r="C33" s="55">
        <v>-787</v>
      </c>
      <c r="D33" s="55">
        <v>116320</v>
      </c>
      <c r="E33" s="55">
        <v>89158</v>
      </c>
      <c r="F33" s="55">
        <v>1865</v>
      </c>
      <c r="G33" s="55">
        <v>79940</v>
      </c>
      <c r="H33" s="55">
        <f>SUM(B33:G33)</f>
        <v>601163</v>
      </c>
    </row>
    <row r="34" ht="12.75">
      <c r="A34" s="55" t="s">
        <v>204</v>
      </c>
    </row>
    <row r="36" spans="1:8" ht="12.75">
      <c r="A36" s="79" t="s">
        <v>231</v>
      </c>
      <c r="B36" s="84">
        <v>0</v>
      </c>
      <c r="C36" s="84">
        <v>0</v>
      </c>
      <c r="D36" s="84">
        <v>0</v>
      </c>
      <c r="E36" s="84">
        <v>-9797</v>
      </c>
      <c r="F36" s="84">
        <v>9504</v>
      </c>
      <c r="G36" s="84">
        <v>17403</v>
      </c>
      <c r="H36" s="58">
        <f>SUM(B36:G36)</f>
        <v>17110</v>
      </c>
    </row>
    <row r="37" spans="1:8" ht="12.75">
      <c r="A37" s="79"/>
      <c r="B37" s="60"/>
      <c r="C37" s="60"/>
      <c r="D37" s="60"/>
      <c r="E37" s="60"/>
      <c r="F37" s="60"/>
      <c r="G37" s="60"/>
      <c r="H37" s="60"/>
    </row>
    <row r="38" spans="1:8" ht="12.75">
      <c r="A38" s="79" t="s">
        <v>205</v>
      </c>
      <c r="B38" s="55">
        <f aca="true" t="shared" si="1" ref="B38:H38">SUM(B33:B36)</f>
        <v>314667</v>
      </c>
      <c r="C38" s="55">
        <f t="shared" si="1"/>
        <v>-787</v>
      </c>
      <c r="D38" s="55">
        <f t="shared" si="1"/>
        <v>116320</v>
      </c>
      <c r="E38" s="55">
        <f t="shared" si="1"/>
        <v>79361</v>
      </c>
      <c r="F38" s="55">
        <f t="shared" si="1"/>
        <v>11369</v>
      </c>
      <c r="G38" s="55">
        <f t="shared" si="1"/>
        <v>97343</v>
      </c>
      <c r="H38" s="55">
        <f t="shared" si="1"/>
        <v>618273</v>
      </c>
    </row>
    <row r="40" spans="1:8" ht="12.75">
      <c r="A40" s="55" t="s">
        <v>179</v>
      </c>
      <c r="B40" s="83">
        <v>0</v>
      </c>
      <c r="C40" s="83">
        <v>-422</v>
      </c>
      <c r="D40" s="83">
        <v>0</v>
      </c>
      <c r="E40" s="83">
        <v>0</v>
      </c>
      <c r="F40" s="83">
        <v>0</v>
      </c>
      <c r="G40" s="83">
        <v>0</v>
      </c>
      <c r="H40" s="83">
        <f>SUM(B40:G40)</f>
        <v>-422</v>
      </c>
    </row>
    <row r="41" spans="2:8" ht="12.75">
      <c r="B41" s="83"/>
      <c r="C41" s="83"/>
      <c r="D41" s="83"/>
      <c r="E41" s="83"/>
      <c r="F41" s="83"/>
      <c r="G41" s="83"/>
      <c r="H41" s="83"/>
    </row>
    <row r="42" spans="1:8" ht="12.75" hidden="1">
      <c r="A42" s="55" t="s">
        <v>64</v>
      </c>
      <c r="B42" s="83"/>
      <c r="C42" s="83"/>
      <c r="D42" s="83"/>
      <c r="E42" s="83">
        <v>0</v>
      </c>
      <c r="F42" s="83"/>
      <c r="G42" s="83">
        <v>0</v>
      </c>
      <c r="H42" s="83">
        <f>SUM(B42:G42)</f>
        <v>0</v>
      </c>
    </row>
    <row r="43" spans="1:8" ht="12.75" hidden="1">
      <c r="A43" s="55" t="s">
        <v>65</v>
      </c>
      <c r="B43" s="83"/>
      <c r="C43" s="83"/>
      <c r="D43" s="83"/>
      <c r="E43" s="83"/>
      <c r="F43" s="83"/>
      <c r="G43" s="83"/>
      <c r="H43" s="83"/>
    </row>
    <row r="44" spans="2:8" ht="12.75" hidden="1">
      <c r="B44" s="83"/>
      <c r="C44" s="83"/>
      <c r="D44" s="83"/>
      <c r="E44" s="83"/>
      <c r="F44" s="83"/>
      <c r="G44" s="83"/>
      <c r="H44" s="83"/>
    </row>
    <row r="45" spans="1:8" ht="12.75">
      <c r="A45" s="55" t="s">
        <v>203</v>
      </c>
      <c r="B45" s="83">
        <v>0</v>
      </c>
      <c r="C45" s="83">
        <v>0</v>
      </c>
      <c r="D45" s="83">
        <v>0</v>
      </c>
      <c r="E45" s="83">
        <v>0</v>
      </c>
      <c r="F45" s="83">
        <v>81</v>
      </c>
      <c r="G45" s="83">
        <v>0</v>
      </c>
      <c r="H45" s="83">
        <f>SUM(B45:G45)</f>
        <v>81</v>
      </c>
    </row>
    <row r="46" spans="2:8" ht="12.75">
      <c r="B46" s="83"/>
      <c r="C46" s="83"/>
      <c r="D46" s="83"/>
      <c r="E46" s="83"/>
      <c r="F46" s="83"/>
      <c r="G46" s="83"/>
      <c r="H46" s="83"/>
    </row>
    <row r="47" spans="1:8" ht="12.75">
      <c r="A47" s="55" t="s">
        <v>212</v>
      </c>
      <c r="B47" s="83">
        <v>0</v>
      </c>
      <c r="C47" s="83">
        <v>0</v>
      </c>
      <c r="D47" s="83">
        <v>0</v>
      </c>
      <c r="E47" s="83">
        <v>-224</v>
      </c>
      <c r="F47" s="83">
        <v>0</v>
      </c>
      <c r="G47" s="83">
        <f>-E47</f>
        <v>224</v>
      </c>
      <c r="H47" s="83">
        <f>SUM(B47:G47)</f>
        <v>0</v>
      </c>
    </row>
    <row r="48" spans="2:8" ht="12.75">
      <c r="B48" s="83"/>
      <c r="C48" s="83"/>
      <c r="D48" s="83"/>
      <c r="E48" s="83"/>
      <c r="F48" s="83"/>
      <c r="G48" s="83"/>
      <c r="H48" s="83"/>
    </row>
    <row r="49" spans="1:8" ht="12.75">
      <c r="A49" s="79" t="s">
        <v>329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9">
        <v>6891</v>
      </c>
      <c r="H49" s="83">
        <f>SUM(B49:G49)</f>
        <v>6891</v>
      </c>
    </row>
    <row r="50" ht="12.75" hidden="1">
      <c r="B50" s="83"/>
    </row>
    <row r="51" spans="1:8" ht="12.75" hidden="1">
      <c r="A51" s="55" t="s">
        <v>159</v>
      </c>
      <c r="B51" s="83"/>
      <c r="F51" s="55">
        <v>0</v>
      </c>
      <c r="G51" s="55">
        <v>0</v>
      </c>
      <c r="H51" s="55">
        <f>SUM(B51:G51)</f>
        <v>0</v>
      </c>
    </row>
    <row r="52" ht="12.75" hidden="1">
      <c r="B52" s="83"/>
    </row>
    <row r="53" ht="12.75">
      <c r="B53" s="83"/>
    </row>
    <row r="54" spans="1:8" ht="12.75">
      <c r="A54" s="66" t="s">
        <v>256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55">
        <v>-4514</v>
      </c>
      <c r="H54" s="83">
        <f>SUM(B54:G54)</f>
        <v>-4514</v>
      </c>
    </row>
    <row r="55" spans="1:2" ht="12.75">
      <c r="A55" s="79" t="s">
        <v>287</v>
      </c>
      <c r="B55" s="83"/>
    </row>
    <row r="56" ht="12.75">
      <c r="B56" s="83"/>
    </row>
    <row r="57" spans="1:8" ht="13.5" thickBot="1">
      <c r="A57" s="79" t="s">
        <v>312</v>
      </c>
      <c r="B57" s="59">
        <f aca="true" t="shared" si="2" ref="B57:H57">SUM(B38:B56)</f>
        <v>314667</v>
      </c>
      <c r="C57" s="59">
        <f t="shared" si="2"/>
        <v>-1209</v>
      </c>
      <c r="D57" s="59">
        <f t="shared" si="2"/>
        <v>116320</v>
      </c>
      <c r="E57" s="59">
        <f t="shared" si="2"/>
        <v>79137</v>
      </c>
      <c r="F57" s="59">
        <f t="shared" si="2"/>
        <v>11450</v>
      </c>
      <c r="G57" s="59">
        <f t="shared" si="2"/>
        <v>99944</v>
      </c>
      <c r="H57" s="59">
        <f t="shared" si="2"/>
        <v>620309</v>
      </c>
    </row>
    <row r="58" ht="13.5" thickTop="1"/>
    <row r="77" ht="12.75">
      <c r="A77" s="49" t="s">
        <v>243</v>
      </c>
    </row>
    <row r="78" ht="12.75">
      <c r="A78" s="2" t="s">
        <v>242</v>
      </c>
    </row>
    <row r="79" ht="12.75">
      <c r="A79" s="55" t="s">
        <v>224</v>
      </c>
    </row>
  </sheetData>
  <mergeCells count="3">
    <mergeCell ref="A1:H1"/>
    <mergeCell ref="A2:H2"/>
    <mergeCell ref="A3:H3"/>
  </mergeCells>
  <printOptions/>
  <pageMargins left="0.55" right="0.54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SheetLayoutView="100" workbookViewId="0" topLeftCell="A42">
      <selection activeCell="C70" sqref="C70"/>
    </sheetView>
  </sheetViews>
  <sheetFormatPr defaultColWidth="9.140625" defaultRowHeight="12.75"/>
  <cols>
    <col min="1" max="1" width="47.28125" style="55" customWidth="1"/>
    <col min="2" max="2" width="16.7109375" style="55" customWidth="1"/>
    <col min="3" max="3" width="16.421875" style="55" customWidth="1"/>
    <col min="4" max="4" width="17.140625" style="55" customWidth="1"/>
    <col min="5" max="16384" width="9.140625" style="55" customWidth="1"/>
  </cols>
  <sheetData>
    <row r="1" spans="1:13" ht="12.75">
      <c r="A1" s="103" t="s">
        <v>15</v>
      </c>
      <c r="B1" s="103"/>
      <c r="C1" s="103"/>
      <c r="D1" s="103"/>
      <c r="E1" s="103"/>
      <c r="F1" s="19"/>
      <c r="G1" s="19"/>
      <c r="H1" s="19"/>
      <c r="I1" s="19"/>
      <c r="J1" s="19"/>
      <c r="K1" s="19"/>
      <c r="L1" s="19"/>
      <c r="M1" s="19"/>
    </row>
    <row r="2" spans="1:13" ht="12.75">
      <c r="A2" s="103" t="s">
        <v>16</v>
      </c>
      <c r="B2" s="103"/>
      <c r="C2" s="103"/>
      <c r="D2" s="103"/>
      <c r="E2" s="103"/>
      <c r="F2" s="19"/>
      <c r="G2" s="19"/>
      <c r="H2" s="19"/>
      <c r="I2" s="19"/>
      <c r="J2" s="19"/>
      <c r="K2" s="19"/>
      <c r="L2" s="19"/>
      <c r="M2" s="19"/>
    </row>
    <row r="3" spans="1:13" ht="12.75">
      <c r="A3" s="103" t="s">
        <v>17</v>
      </c>
      <c r="B3" s="103"/>
      <c r="C3" s="103"/>
      <c r="D3" s="103"/>
      <c r="E3" s="103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" ht="12.75">
      <c r="A5" s="54" t="s">
        <v>67</v>
      </c>
      <c r="B5" s="54"/>
    </row>
    <row r="6" spans="1:2" ht="12.75">
      <c r="A6" s="96" t="s">
        <v>306</v>
      </c>
      <c r="B6" s="54"/>
    </row>
    <row r="7" spans="3:4" ht="12.75">
      <c r="C7" s="57" t="s">
        <v>313</v>
      </c>
      <c r="D7" s="57" t="s">
        <v>313</v>
      </c>
    </row>
    <row r="8" spans="3:4" ht="12.75">
      <c r="C8" s="57" t="s">
        <v>314</v>
      </c>
      <c r="D8" s="57" t="s">
        <v>240</v>
      </c>
    </row>
    <row r="9" spans="3:4" ht="12.75">
      <c r="C9" s="56" t="s">
        <v>2</v>
      </c>
      <c r="D9" s="56" t="s">
        <v>2</v>
      </c>
    </row>
    <row r="10" spans="1:4" ht="12.75">
      <c r="A10" s="55" t="s">
        <v>191</v>
      </c>
      <c r="C10" s="52"/>
      <c r="D10" s="52"/>
    </row>
    <row r="12" spans="1:4" ht="12.75">
      <c r="A12" s="55" t="s">
        <v>56</v>
      </c>
      <c r="C12" s="60">
        <v>14367</v>
      </c>
      <c r="D12" s="60">
        <v>13787</v>
      </c>
    </row>
    <row r="13" spans="3:4" ht="12.75">
      <c r="C13" s="60"/>
      <c r="D13" s="60"/>
    </row>
    <row r="14" spans="1:4" ht="12.75">
      <c r="A14" s="55" t="s">
        <v>182</v>
      </c>
      <c r="C14" s="60"/>
      <c r="D14" s="60"/>
    </row>
    <row r="15" spans="3:4" ht="12.75">
      <c r="C15" s="60"/>
      <c r="D15" s="60"/>
    </row>
    <row r="16" spans="1:4" ht="12.75">
      <c r="A16" s="55" t="s">
        <v>198</v>
      </c>
      <c r="C16" s="60">
        <v>11210</v>
      </c>
      <c r="D16" s="60">
        <v>13048</v>
      </c>
    </row>
    <row r="17" spans="1:4" ht="12.75">
      <c r="A17" s="55" t="s">
        <v>199</v>
      </c>
      <c r="C17" s="58">
        <v>2621</v>
      </c>
      <c r="D17" s="58">
        <v>3067</v>
      </c>
    </row>
    <row r="18" spans="3:4" ht="12.75">
      <c r="C18" s="60"/>
      <c r="D18" s="60"/>
    </row>
    <row r="19" spans="1:4" ht="12.75">
      <c r="A19" s="55" t="s">
        <v>183</v>
      </c>
      <c r="C19" s="60">
        <f>SUM(C12:C17)</f>
        <v>28198</v>
      </c>
      <c r="D19" s="60">
        <f>SUM(D12:D17)</f>
        <v>29902</v>
      </c>
    </row>
    <row r="20" spans="3:4" ht="12.75">
      <c r="C20" s="60"/>
      <c r="D20" s="60"/>
    </row>
    <row r="21" spans="1:4" ht="12.75">
      <c r="A21" s="79" t="s">
        <v>201</v>
      </c>
      <c r="C21" s="60">
        <v>-8311</v>
      </c>
      <c r="D21" s="60">
        <f>7948-1158</f>
        <v>6790</v>
      </c>
    </row>
    <row r="22" spans="1:4" ht="12.75">
      <c r="A22" s="79" t="s">
        <v>200</v>
      </c>
      <c r="C22" s="58">
        <v>-703</v>
      </c>
      <c r="D22" s="58">
        <v>-433</v>
      </c>
    </row>
    <row r="23" spans="3:4" ht="12.75">
      <c r="C23" s="60"/>
      <c r="D23" s="60"/>
    </row>
    <row r="24" spans="1:4" ht="12.75">
      <c r="A24" s="55" t="s">
        <v>184</v>
      </c>
      <c r="C24" s="60">
        <f>SUM(C19:C22)</f>
        <v>19184</v>
      </c>
      <c r="D24" s="60">
        <f>SUM(D19:D22)</f>
        <v>36259</v>
      </c>
    </row>
    <row r="25" spans="3:4" ht="12.75">
      <c r="C25" s="60"/>
      <c r="D25" s="60"/>
    </row>
    <row r="26" spans="1:4" ht="12.75">
      <c r="A26" s="55" t="s">
        <v>185</v>
      </c>
      <c r="C26" s="60">
        <v>-2884</v>
      </c>
      <c r="D26" s="60">
        <v>-3205</v>
      </c>
    </row>
    <row r="27" spans="1:4" ht="12.75">
      <c r="A27" s="55" t="s">
        <v>186</v>
      </c>
      <c r="C27" s="60">
        <v>-3632</v>
      </c>
      <c r="D27" s="60">
        <v>-6839</v>
      </c>
    </row>
    <row r="28" spans="3:4" ht="12.75">
      <c r="C28" s="60"/>
      <c r="D28" s="58"/>
    </row>
    <row r="29" spans="1:4" ht="12.75">
      <c r="A29" s="79" t="s">
        <v>225</v>
      </c>
      <c r="C29" s="80">
        <f>SUM(C24:C27)</f>
        <v>12668</v>
      </c>
      <c r="D29" s="80">
        <f>SUM(D24:D27)</f>
        <v>26215</v>
      </c>
    </row>
    <row r="30" spans="1:4" ht="12.75">
      <c r="A30" s="79"/>
      <c r="C30" s="60"/>
      <c r="D30" s="60"/>
    </row>
    <row r="31" spans="1:4" ht="12.75">
      <c r="A31" s="79" t="s">
        <v>192</v>
      </c>
      <c r="C31" s="60"/>
      <c r="D31" s="60"/>
    </row>
    <row r="32" spans="3:4" ht="12.75">
      <c r="C32" s="60"/>
      <c r="D32" s="60"/>
    </row>
    <row r="33" spans="1:4" ht="12.75">
      <c r="A33" s="55" t="s">
        <v>187</v>
      </c>
      <c r="C33" s="60">
        <v>710</v>
      </c>
      <c r="D33" s="60">
        <v>708</v>
      </c>
    </row>
    <row r="34" spans="1:4" ht="12.75">
      <c r="A34" s="66" t="s">
        <v>334</v>
      </c>
      <c r="C34" s="60">
        <v>-1562</v>
      </c>
      <c r="D34" s="60">
        <v>0</v>
      </c>
    </row>
    <row r="35" spans="1:4" ht="12.75">
      <c r="A35" s="79" t="s">
        <v>285</v>
      </c>
      <c r="C35" s="60">
        <v>197</v>
      </c>
      <c r="D35" s="60">
        <v>685</v>
      </c>
    </row>
    <row r="36" spans="1:4" ht="12.75">
      <c r="A36" s="79" t="s">
        <v>213</v>
      </c>
      <c r="C36" s="60">
        <v>1383</v>
      </c>
      <c r="D36" s="60">
        <v>0</v>
      </c>
    </row>
    <row r="37" spans="1:4" ht="12.75">
      <c r="A37" s="55" t="s">
        <v>188</v>
      </c>
      <c r="C37" s="60">
        <v>-2835</v>
      </c>
      <c r="D37" s="60">
        <v>-5967</v>
      </c>
    </row>
    <row r="38" spans="1:4" ht="12.75">
      <c r="A38" s="55" t="s">
        <v>322</v>
      </c>
      <c r="C38" s="102">
        <v>0</v>
      </c>
      <c r="D38" s="60">
        <v>-2170</v>
      </c>
    </row>
    <row r="39" spans="1:4" ht="12.75">
      <c r="A39" s="55" t="s">
        <v>189</v>
      </c>
      <c r="C39" s="60">
        <v>-343</v>
      </c>
      <c r="D39" s="60">
        <v>-724</v>
      </c>
    </row>
    <row r="40" spans="1:4" ht="12.75">
      <c r="A40" s="79" t="s">
        <v>190</v>
      </c>
      <c r="C40" s="60">
        <v>-438</v>
      </c>
      <c r="D40" s="60">
        <v>-1071</v>
      </c>
    </row>
    <row r="41" spans="1:4" ht="12.75">
      <c r="A41" s="79" t="s">
        <v>292</v>
      </c>
      <c r="C41" s="80">
        <f>SUM(C33:C40)</f>
        <v>-2888</v>
      </c>
      <c r="D41" s="80">
        <f>SUM(D33:D40)</f>
        <v>-8539</v>
      </c>
    </row>
    <row r="42" spans="1:4" ht="12.75">
      <c r="A42" s="79"/>
      <c r="C42" s="60"/>
      <c r="D42" s="60"/>
    </row>
    <row r="43" spans="1:4" ht="12.75">
      <c r="A43" s="79" t="s">
        <v>193</v>
      </c>
      <c r="C43" s="60"/>
      <c r="D43" s="60"/>
    </row>
    <row r="44" spans="1:4" ht="12.75">
      <c r="A44" s="79"/>
      <c r="C44" s="60"/>
      <c r="D44" s="60"/>
    </row>
    <row r="45" spans="1:4" ht="12.75">
      <c r="A45" s="79" t="s">
        <v>261</v>
      </c>
      <c r="C45" s="60">
        <v>6893</v>
      </c>
      <c r="D45" s="60">
        <v>-11457</v>
      </c>
    </row>
    <row r="46" spans="1:4" ht="12.75">
      <c r="A46" s="66" t="s">
        <v>260</v>
      </c>
      <c r="C46" s="60">
        <v>8838</v>
      </c>
      <c r="D46" s="60">
        <v>33365</v>
      </c>
    </row>
    <row r="47" spans="1:4" ht="12.75">
      <c r="A47" s="66" t="s">
        <v>194</v>
      </c>
      <c r="C47" s="60">
        <v>-12268</v>
      </c>
      <c r="D47" s="60">
        <v>-40283</v>
      </c>
    </row>
    <row r="48" spans="1:4" ht="12.75">
      <c r="A48" s="66" t="s">
        <v>255</v>
      </c>
      <c r="C48" s="60">
        <v>-4506</v>
      </c>
      <c r="D48" s="60">
        <v>-4514</v>
      </c>
    </row>
    <row r="49" spans="1:4" ht="12.75">
      <c r="A49" s="79" t="s">
        <v>195</v>
      </c>
      <c r="C49" s="60">
        <v>-1512</v>
      </c>
      <c r="D49" s="60">
        <v>-3780</v>
      </c>
    </row>
    <row r="50" spans="1:4" ht="12.75">
      <c r="A50" s="79" t="s">
        <v>281</v>
      </c>
      <c r="C50" s="60">
        <v>-27</v>
      </c>
      <c r="D50" s="60">
        <v>-422</v>
      </c>
    </row>
    <row r="51" spans="1:4" ht="12.75">
      <c r="A51" s="55" t="s">
        <v>232</v>
      </c>
      <c r="C51" s="80">
        <f>SUM(C45:C50)</f>
        <v>-2582</v>
      </c>
      <c r="D51" s="80">
        <f>SUM(D45:D50)</f>
        <v>-27091</v>
      </c>
    </row>
    <row r="53" spans="1:4" ht="12.75">
      <c r="A53" s="55" t="s">
        <v>278</v>
      </c>
      <c r="C53" s="55">
        <f>+C29+C41+C51</f>
        <v>7198</v>
      </c>
      <c r="D53" s="55">
        <f>+D29+D41+D51</f>
        <v>-9415</v>
      </c>
    </row>
    <row r="55" spans="1:4" ht="12.75">
      <c r="A55" s="79" t="s">
        <v>330</v>
      </c>
      <c r="C55" s="55">
        <v>10713</v>
      </c>
      <c r="D55" s="55">
        <v>20128</v>
      </c>
    </row>
    <row r="57" spans="1:4" ht="13.5" thickBot="1">
      <c r="A57" s="79" t="s">
        <v>331</v>
      </c>
      <c r="C57" s="59">
        <f>+C53+C55</f>
        <v>17911</v>
      </c>
      <c r="D57" s="59">
        <f>+D53+D55</f>
        <v>10713</v>
      </c>
    </row>
    <row r="58" ht="13.5" thickTop="1"/>
    <row r="59" ht="12.75">
      <c r="A59" s="55" t="s">
        <v>141</v>
      </c>
    </row>
    <row r="61" spans="1:4" ht="12.75">
      <c r="A61" s="55" t="s">
        <v>142</v>
      </c>
      <c r="C61" s="55">
        <v>2818</v>
      </c>
      <c r="D61" s="55">
        <v>2476</v>
      </c>
    </row>
    <row r="62" spans="1:4" ht="12.75">
      <c r="A62" s="55" t="s">
        <v>143</v>
      </c>
      <c r="C62" s="55">
        <v>16676</v>
      </c>
      <c r="D62" s="55">
        <v>8963</v>
      </c>
    </row>
    <row r="63" spans="1:4" ht="12.75">
      <c r="A63" s="55" t="s">
        <v>253</v>
      </c>
      <c r="C63" s="55">
        <v>-1583</v>
      </c>
      <c r="D63" s="55">
        <v>-726</v>
      </c>
    </row>
    <row r="64" spans="3:4" ht="13.5" thickBot="1">
      <c r="C64" s="59">
        <f>SUM(C61:C63)</f>
        <v>17911</v>
      </c>
      <c r="D64" s="59">
        <f>SUM(D61:D63)</f>
        <v>10713</v>
      </c>
    </row>
    <row r="65" ht="13.5" thickTop="1">
      <c r="A65" s="55" t="s">
        <v>140</v>
      </c>
    </row>
    <row r="66" spans="1:2" ht="12.75">
      <c r="A66" s="49" t="s">
        <v>244</v>
      </c>
      <c r="B66" s="49"/>
    </row>
    <row r="67" spans="1:2" ht="12.75">
      <c r="A67" s="2" t="s">
        <v>252</v>
      </c>
      <c r="B67" s="2"/>
    </row>
    <row r="68" ht="12.75">
      <c r="A68" s="55" t="s">
        <v>224</v>
      </c>
    </row>
  </sheetData>
  <mergeCells count="3">
    <mergeCell ref="A3:E3"/>
    <mergeCell ref="A2:E2"/>
    <mergeCell ref="A1:E1"/>
  </mergeCells>
  <printOptions/>
  <pageMargins left="0.75" right="0.75" top="1" bottom="0.48" header="0.5" footer="0.5"/>
  <pageSetup horizontalDpi="300" verticalDpi="3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7"/>
  <sheetViews>
    <sheetView tabSelected="1" view="pageBreakPreview" zoomScale="75" zoomScaleNormal="80" zoomScaleSheetLayoutView="75" workbookViewId="0" topLeftCell="A188">
      <selection activeCell="B205" sqref="B205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2.8515625" style="2" customWidth="1"/>
    <col min="5" max="5" width="14.57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25.42187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9"/>
      <c r="K1" s="19"/>
      <c r="L1" s="19"/>
      <c r="M1" s="19"/>
    </row>
    <row r="2" spans="1:13" ht="12" customHeight="1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9"/>
      <c r="K2" s="19"/>
      <c r="L2" s="4"/>
      <c r="M2" s="4"/>
    </row>
    <row r="3" spans="1:13" ht="12" customHeight="1">
      <c r="A3" s="103" t="s">
        <v>17</v>
      </c>
      <c r="B3" s="103"/>
      <c r="C3" s="103"/>
      <c r="D3" s="103"/>
      <c r="E3" s="103"/>
      <c r="F3" s="103"/>
      <c r="G3" s="103"/>
      <c r="H3" s="103"/>
      <c r="I3" s="103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248</v>
      </c>
    </row>
    <row r="7" spans="1:2" ht="12.75">
      <c r="A7" s="8" t="s">
        <v>75</v>
      </c>
      <c r="B7" s="25" t="s">
        <v>127</v>
      </c>
    </row>
    <row r="8" ht="12.75">
      <c r="A8" s="3"/>
    </row>
    <row r="9" spans="1:11" ht="12.75">
      <c r="A9" s="3"/>
      <c r="B9" s="27" t="s">
        <v>293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27" t="s">
        <v>369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/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27" t="s">
        <v>245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21" t="s">
        <v>226</v>
      </c>
      <c r="C13" s="21"/>
      <c r="D13" s="21"/>
      <c r="E13" s="21"/>
      <c r="F13" s="21"/>
      <c r="G13" s="21"/>
      <c r="H13" s="21"/>
      <c r="I13" s="21"/>
      <c r="J13" s="21"/>
      <c r="K13" s="5"/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27" t="s">
        <v>214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7" t="s">
        <v>246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3" t="s">
        <v>229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3" t="s">
        <v>233</v>
      </c>
      <c r="C18" s="5"/>
      <c r="D18" s="5"/>
      <c r="E18" s="5"/>
      <c r="F18" s="5"/>
      <c r="G18" s="5"/>
      <c r="H18" s="5"/>
      <c r="I18" s="5"/>
      <c r="J18" s="5"/>
      <c r="K18" s="5"/>
    </row>
    <row r="19" spans="2:11" ht="12.75">
      <c r="B19" s="3" t="s">
        <v>254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27" t="s">
        <v>298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3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44" t="s">
        <v>76</v>
      </c>
      <c r="B23" s="8" t="s">
        <v>128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44"/>
      <c r="B24" s="8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21"/>
      <c r="B25" s="3" t="s">
        <v>144</v>
      </c>
      <c r="C25" s="5"/>
      <c r="D25" s="5"/>
      <c r="E25" s="5"/>
      <c r="F25" s="5"/>
      <c r="G25" s="5"/>
      <c r="H25" s="5"/>
      <c r="I25" s="5"/>
      <c r="J25" s="5"/>
      <c r="K25" s="5"/>
    </row>
    <row r="26" spans="2:11" ht="12.75"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44" t="s">
        <v>77</v>
      </c>
      <c r="B27" s="8" t="s">
        <v>129</v>
      </c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21"/>
      <c r="B29" s="27" t="s">
        <v>170</v>
      </c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44" t="s">
        <v>78</v>
      </c>
      <c r="B31" s="8" t="s">
        <v>130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2.75"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21"/>
      <c r="B33" s="27" t="s">
        <v>315</v>
      </c>
      <c r="C33" s="5"/>
      <c r="D33" s="5"/>
      <c r="E33" s="5"/>
      <c r="F33" s="5"/>
      <c r="G33" s="5"/>
      <c r="H33" s="5"/>
      <c r="I33" s="5"/>
      <c r="J33" s="5"/>
      <c r="K33" s="5"/>
    </row>
    <row r="34" spans="2:11" ht="12.75"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44" t="s">
        <v>79</v>
      </c>
      <c r="B35" s="8" t="s">
        <v>131</v>
      </c>
      <c r="C35" s="5"/>
      <c r="D35" s="5"/>
      <c r="E35" s="5"/>
      <c r="F35" s="5"/>
      <c r="G35" s="5"/>
      <c r="H35" s="5"/>
      <c r="I35" s="5"/>
      <c r="J35" s="5"/>
      <c r="K35" s="5"/>
    </row>
    <row r="36" spans="2:11" ht="12.75"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21"/>
      <c r="B37" s="27" t="s">
        <v>208</v>
      </c>
      <c r="C37" s="5"/>
      <c r="D37" s="5"/>
      <c r="E37" s="5"/>
      <c r="F37" s="5"/>
      <c r="G37" s="5"/>
      <c r="H37" s="5"/>
      <c r="I37" s="5"/>
      <c r="J37" s="5"/>
      <c r="K37" s="5"/>
    </row>
    <row r="38" spans="2:11" ht="12.75">
      <c r="B38" s="27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44" t="s">
        <v>80</v>
      </c>
      <c r="B39" s="8" t="s">
        <v>132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21"/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21"/>
      <c r="B41" s="27" t="s">
        <v>323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21"/>
      <c r="B42" s="3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21"/>
      <c r="B43" s="27" t="s">
        <v>316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21"/>
      <c r="B44" s="3" t="s">
        <v>44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21"/>
      <c r="B45" s="3"/>
      <c r="C45" s="5"/>
      <c r="D45" s="5"/>
      <c r="E45" s="5"/>
      <c r="F45" s="5"/>
      <c r="G45" s="5"/>
      <c r="H45" s="21" t="s">
        <v>40</v>
      </c>
      <c r="I45" s="5"/>
      <c r="J45" s="5"/>
      <c r="K45" s="5"/>
    </row>
    <row r="46" spans="1:11" ht="12.75">
      <c r="A46" s="21"/>
      <c r="C46" s="4" t="s">
        <v>36</v>
      </c>
      <c r="D46" s="4" t="s">
        <v>34</v>
      </c>
      <c r="E46" s="4" t="s">
        <v>38</v>
      </c>
      <c r="G46" s="5"/>
      <c r="H46" s="71" t="s">
        <v>215</v>
      </c>
      <c r="I46" s="5"/>
      <c r="J46" s="5"/>
      <c r="K46" s="5"/>
    </row>
    <row r="47" spans="1:11" ht="12.75">
      <c r="A47" s="21"/>
      <c r="B47" s="34" t="s">
        <v>41</v>
      </c>
      <c r="C47" s="32" t="s">
        <v>37</v>
      </c>
      <c r="D47" s="32" t="s">
        <v>35</v>
      </c>
      <c r="E47" s="32" t="s">
        <v>35</v>
      </c>
      <c r="F47" s="32" t="s">
        <v>39</v>
      </c>
      <c r="G47" s="5"/>
      <c r="H47" s="31" t="s">
        <v>216</v>
      </c>
      <c r="I47" s="5"/>
      <c r="J47" s="5"/>
      <c r="K47" s="5"/>
    </row>
    <row r="48" spans="1:11" ht="12.75">
      <c r="A48" s="21"/>
      <c r="B48" s="6"/>
      <c r="C48" s="4"/>
      <c r="D48" s="4" t="s">
        <v>366</v>
      </c>
      <c r="E48" s="4" t="s">
        <v>366</v>
      </c>
      <c r="F48" s="4" t="s">
        <v>366</v>
      </c>
      <c r="G48" s="5"/>
      <c r="H48" s="4" t="s">
        <v>366</v>
      </c>
      <c r="I48" s="5"/>
      <c r="J48" s="5"/>
      <c r="K48" s="5"/>
    </row>
    <row r="49" spans="2:11" ht="12.75">
      <c r="B49" s="27" t="s">
        <v>227</v>
      </c>
      <c r="C49" s="28">
        <v>20000</v>
      </c>
      <c r="D49" s="36">
        <v>0.67</v>
      </c>
      <c r="E49" s="36">
        <v>0.67</v>
      </c>
      <c r="F49" s="36">
        <v>0.67</v>
      </c>
      <c r="G49" s="28"/>
      <c r="H49" s="28">
        <v>13499.76</v>
      </c>
      <c r="I49" s="5"/>
      <c r="J49" s="5"/>
      <c r="K49" s="5"/>
    </row>
    <row r="50" spans="2:11" ht="12.75">
      <c r="B50" s="27" t="s">
        <v>259</v>
      </c>
      <c r="C50" s="28">
        <v>10000</v>
      </c>
      <c r="D50" s="36">
        <v>0.73</v>
      </c>
      <c r="E50" s="36">
        <v>0.73</v>
      </c>
      <c r="F50" s="36">
        <v>0.73</v>
      </c>
      <c r="G50" s="28"/>
      <c r="H50" s="28">
        <v>7355</v>
      </c>
      <c r="I50" s="5"/>
      <c r="J50" s="5"/>
      <c r="K50" s="5"/>
    </row>
    <row r="51" spans="2:11" ht="12.75">
      <c r="B51" s="27" t="s">
        <v>332</v>
      </c>
      <c r="C51" s="28">
        <v>10000</v>
      </c>
      <c r="D51" s="36">
        <v>0.67</v>
      </c>
      <c r="E51" s="36">
        <v>0.66</v>
      </c>
      <c r="F51" s="36">
        <v>0.6633</v>
      </c>
      <c r="G51" s="28"/>
      <c r="H51" s="28">
        <v>6682</v>
      </c>
      <c r="I51" s="5"/>
      <c r="J51" s="5"/>
      <c r="K51" s="5"/>
    </row>
    <row r="52" spans="2:11" ht="12.75">
      <c r="B52" s="6"/>
      <c r="C52" s="37">
        <f>SUM(C49:C51)</f>
        <v>40000</v>
      </c>
      <c r="D52" s="38"/>
      <c r="E52" s="38"/>
      <c r="F52" s="38"/>
      <c r="G52" s="30"/>
      <c r="H52" s="37">
        <f>SUM(H49:H51)</f>
        <v>27536.760000000002</v>
      </c>
      <c r="I52" s="5"/>
      <c r="J52" s="5"/>
      <c r="K52" s="5"/>
    </row>
    <row r="53" spans="2:11" ht="12.75">
      <c r="B53" s="6"/>
      <c r="C53" s="30"/>
      <c r="D53" s="38"/>
      <c r="E53" s="38"/>
      <c r="F53" s="38"/>
      <c r="G53" s="30"/>
      <c r="H53" s="30"/>
      <c r="I53" s="5"/>
      <c r="J53" s="5"/>
      <c r="K53" s="5"/>
    </row>
    <row r="54" spans="2:11" ht="12.75">
      <c r="B54" s="41" t="s">
        <v>45</v>
      </c>
      <c r="C54" s="30"/>
      <c r="D54" s="38"/>
      <c r="E54" s="38"/>
      <c r="F54" s="38"/>
      <c r="G54" s="30"/>
      <c r="H54" s="30"/>
      <c r="I54" s="5"/>
      <c r="J54" s="5"/>
      <c r="K54" s="5"/>
    </row>
    <row r="55" spans="1:11" ht="12.75">
      <c r="A55" s="21"/>
      <c r="B55" s="6"/>
      <c r="C55" s="4"/>
      <c r="D55" s="33"/>
      <c r="E55" s="33"/>
      <c r="F55" s="33"/>
      <c r="G55" s="5"/>
      <c r="H55" s="35"/>
      <c r="I55" s="5"/>
      <c r="J55" s="5"/>
      <c r="K55" s="5"/>
    </row>
    <row r="56" spans="2:11" ht="12.75">
      <c r="B56" s="27" t="s">
        <v>217</v>
      </c>
      <c r="C56" s="5"/>
      <c r="D56" s="5"/>
      <c r="E56" s="5"/>
      <c r="F56" s="5"/>
      <c r="G56" s="5"/>
      <c r="H56" s="5"/>
      <c r="I56" s="5"/>
      <c r="J56" s="5"/>
      <c r="K56" s="5"/>
    </row>
    <row r="57" spans="2:11" ht="12.75">
      <c r="B57" s="27" t="s">
        <v>333</v>
      </c>
      <c r="C57" s="5"/>
      <c r="D57" s="5"/>
      <c r="E57" s="5"/>
      <c r="F57" s="5"/>
      <c r="G57" s="5"/>
      <c r="H57" s="5"/>
      <c r="I57" s="5"/>
      <c r="J57" s="5"/>
      <c r="K57" s="5"/>
    </row>
    <row r="58" spans="1:9" ht="12" customHeight="1">
      <c r="A58" s="3"/>
      <c r="B58" s="3" t="s">
        <v>218</v>
      </c>
      <c r="C58" s="5"/>
      <c r="D58" s="5"/>
      <c r="E58" s="5"/>
      <c r="F58" s="5"/>
      <c r="G58" s="5"/>
      <c r="H58" s="5"/>
      <c r="I58" s="5"/>
    </row>
    <row r="59" spans="1:2" ht="12" customHeight="1">
      <c r="A59" s="3"/>
      <c r="B59" s="27" t="s">
        <v>324</v>
      </c>
    </row>
    <row r="60" spans="1:2" ht="12" customHeight="1">
      <c r="A60" s="3"/>
      <c r="B60" s="3"/>
    </row>
    <row r="61" spans="1:2" ht="12" customHeight="1">
      <c r="A61" s="8" t="s">
        <v>81</v>
      </c>
      <c r="B61" s="8" t="s">
        <v>70</v>
      </c>
    </row>
    <row r="62" spans="1:2" ht="12" customHeight="1">
      <c r="A62" s="8"/>
      <c r="B62" s="8"/>
    </row>
    <row r="63" spans="1:2" ht="12" customHeight="1">
      <c r="A63" s="8"/>
      <c r="B63" s="3" t="s">
        <v>262</v>
      </c>
    </row>
    <row r="64" spans="1:8" ht="12" customHeight="1">
      <c r="A64" s="8"/>
      <c r="B64" s="3" t="s">
        <v>258</v>
      </c>
      <c r="F64" s="71"/>
      <c r="H64" s="71"/>
    </row>
    <row r="65" spans="1:8" ht="12" customHeight="1">
      <c r="A65" s="8"/>
      <c r="B65" s="3"/>
      <c r="F65" s="71"/>
      <c r="H65" s="71"/>
    </row>
    <row r="66" spans="1:2" ht="12" customHeight="1">
      <c r="A66" s="44" t="s">
        <v>82</v>
      </c>
      <c r="B66" s="8" t="s">
        <v>133</v>
      </c>
    </row>
    <row r="67" spans="1:2" ht="12" customHeight="1">
      <c r="A67" s="3"/>
      <c r="B67" s="89"/>
    </row>
    <row r="68" spans="1:2" ht="12" customHeight="1">
      <c r="A68" s="21"/>
      <c r="B68" s="27" t="s">
        <v>325</v>
      </c>
    </row>
    <row r="69" ht="12" customHeight="1">
      <c r="B69" s="3"/>
    </row>
    <row r="70" spans="3:9" ht="12" customHeight="1">
      <c r="C70" s="19"/>
      <c r="D70" s="19"/>
      <c r="E70" s="19" t="s">
        <v>161</v>
      </c>
      <c r="F70" s="74" t="s">
        <v>164</v>
      </c>
      <c r="G70" s="75"/>
      <c r="I70" s="75"/>
    </row>
    <row r="71" spans="2:9" ht="12" customHeight="1">
      <c r="B71" s="22"/>
      <c r="C71" s="19" t="s">
        <v>21</v>
      </c>
      <c r="D71" s="19" t="s">
        <v>22</v>
      </c>
      <c r="E71" s="74" t="s">
        <v>162</v>
      </c>
      <c r="F71" s="74" t="s">
        <v>163</v>
      </c>
      <c r="G71" s="25"/>
      <c r="H71" s="85" t="s">
        <v>207</v>
      </c>
      <c r="I71" s="19" t="s">
        <v>166</v>
      </c>
    </row>
    <row r="72" spans="2:9" ht="12" customHeight="1">
      <c r="B72" s="22"/>
      <c r="C72" s="4" t="s">
        <v>2</v>
      </c>
      <c r="D72" s="4" t="s">
        <v>2</v>
      </c>
      <c r="E72" s="4" t="s">
        <v>2</v>
      </c>
      <c r="F72" s="4" t="s">
        <v>2</v>
      </c>
      <c r="G72" s="25"/>
      <c r="H72" s="4" t="s">
        <v>2</v>
      </c>
      <c r="I72" s="4" t="s">
        <v>2</v>
      </c>
    </row>
    <row r="73" spans="2:9" ht="12.75">
      <c r="B73" s="22" t="s">
        <v>25</v>
      </c>
      <c r="F73" s="6"/>
      <c r="I73" s="39"/>
    </row>
    <row r="74" spans="2:9" ht="12.75">
      <c r="B74" s="3" t="s">
        <v>165</v>
      </c>
      <c r="C74" s="2">
        <v>236551</v>
      </c>
      <c r="D74" s="2">
        <v>30716</v>
      </c>
      <c r="E74" s="73">
        <v>23555</v>
      </c>
      <c r="F74" s="73">
        <v>23083</v>
      </c>
      <c r="G74" s="17"/>
      <c r="H74" s="86">
        <v>0</v>
      </c>
      <c r="I74" s="29">
        <f>SUM(C74:H74)</f>
        <v>313905</v>
      </c>
    </row>
    <row r="75" spans="2:9" ht="12.75">
      <c r="B75" s="27" t="s">
        <v>206</v>
      </c>
      <c r="C75" s="2">
        <v>181</v>
      </c>
      <c r="D75" s="86">
        <v>0</v>
      </c>
      <c r="E75" s="87">
        <v>0</v>
      </c>
      <c r="F75" s="87">
        <v>0</v>
      </c>
      <c r="G75" s="17"/>
      <c r="H75" s="2">
        <f>-C75</f>
        <v>-181</v>
      </c>
      <c r="I75" s="88">
        <v>0</v>
      </c>
    </row>
    <row r="76" spans="2:9" ht="13.5" thickBot="1">
      <c r="B76" s="3"/>
      <c r="C76" s="76">
        <f>SUM(C74:C75)</f>
        <v>236732</v>
      </c>
      <c r="D76" s="76">
        <f>SUM(D74:D75)</f>
        <v>30716</v>
      </c>
      <c r="E76" s="76">
        <f>SUM(E74:E75)</f>
        <v>23555</v>
      </c>
      <c r="F76" s="76">
        <f>SUM(F74:F75)</f>
        <v>23083</v>
      </c>
      <c r="G76" s="76"/>
      <c r="H76" s="76">
        <f>SUM(H74:H75)</f>
        <v>-181</v>
      </c>
      <c r="I76" s="76">
        <f>SUM(I74:I75)</f>
        <v>313905</v>
      </c>
    </row>
    <row r="77" spans="6:10" ht="13.5" thickTop="1">
      <c r="F77" s="73"/>
      <c r="G77" s="17"/>
      <c r="H77" s="73"/>
      <c r="J77" s="23"/>
    </row>
    <row r="78" spans="2:10" ht="12.75">
      <c r="B78" s="22" t="s">
        <v>167</v>
      </c>
      <c r="F78" s="73"/>
      <c r="G78" s="17"/>
      <c r="H78" s="73"/>
      <c r="J78" s="23"/>
    </row>
    <row r="79" spans="2:9" ht="12.75">
      <c r="B79" s="2" t="s">
        <v>168</v>
      </c>
      <c r="C79" s="2">
        <f>9954-2000+793</f>
        <v>8747</v>
      </c>
      <c r="D79" s="2">
        <v>1934</v>
      </c>
      <c r="E79" s="73">
        <f>-82-178+237</f>
        <v>-23</v>
      </c>
      <c r="F79" s="73">
        <v>8582</v>
      </c>
      <c r="G79" s="17"/>
      <c r="H79" s="86">
        <v>0</v>
      </c>
      <c r="I79" s="23">
        <f>SUM(C79:H79)</f>
        <v>19240</v>
      </c>
    </row>
    <row r="80" spans="2:9" ht="12.75">
      <c r="B80" s="2" t="s">
        <v>197</v>
      </c>
      <c r="F80" s="73"/>
      <c r="G80" s="17"/>
      <c r="I80" s="82">
        <v>-1270</v>
      </c>
    </row>
    <row r="81" spans="2:9" ht="12.75">
      <c r="B81" s="2" t="s">
        <v>54</v>
      </c>
      <c r="F81" s="73"/>
      <c r="G81" s="17"/>
      <c r="I81" s="23">
        <f>SUM(I79:I80)</f>
        <v>17970</v>
      </c>
    </row>
    <row r="82" spans="2:9" ht="12.75">
      <c r="B82" s="2" t="s">
        <v>171</v>
      </c>
      <c r="F82" s="73"/>
      <c r="G82" s="17"/>
      <c r="I82" s="23">
        <v>-3127</v>
      </c>
    </row>
    <row r="83" spans="2:9" ht="12.75">
      <c r="B83" s="71" t="s">
        <v>196</v>
      </c>
      <c r="F83" s="73"/>
      <c r="G83" s="17"/>
      <c r="I83" s="23">
        <v>-5</v>
      </c>
    </row>
    <row r="84" spans="2:9" ht="12.75">
      <c r="B84" s="2" t="s">
        <v>169</v>
      </c>
      <c r="F84" s="73"/>
      <c r="G84" s="17"/>
      <c r="I84" s="23"/>
    </row>
    <row r="85" spans="2:9" ht="12.75">
      <c r="B85" s="2" t="s">
        <v>172</v>
      </c>
      <c r="F85" s="73"/>
      <c r="G85" s="17"/>
      <c r="I85" s="23">
        <v>-471</v>
      </c>
    </row>
    <row r="86" spans="2:9" ht="13.5" thickBot="1">
      <c r="B86" s="71" t="s">
        <v>56</v>
      </c>
      <c r="F86" s="73"/>
      <c r="G86" s="17"/>
      <c r="I86" s="91">
        <f>SUM(I81:I85)</f>
        <v>14367</v>
      </c>
    </row>
    <row r="87" spans="8:10" ht="13.5" thickTop="1">
      <c r="H87" s="43"/>
      <c r="I87" s="9"/>
      <c r="J87" s="43"/>
    </row>
    <row r="88" spans="1:10" ht="12.75">
      <c r="A88" s="44" t="s">
        <v>83</v>
      </c>
      <c r="B88" s="25" t="s">
        <v>134</v>
      </c>
      <c r="H88" s="43"/>
      <c r="I88" s="9"/>
      <c r="J88" s="43"/>
    </row>
    <row r="89" spans="8:10" ht="12.75">
      <c r="H89" s="43"/>
      <c r="I89" s="9"/>
      <c r="J89" s="43"/>
    </row>
    <row r="90" spans="1:10" ht="12.75">
      <c r="A90" s="21"/>
      <c r="B90" s="2" t="s">
        <v>247</v>
      </c>
      <c r="H90" s="43"/>
      <c r="I90" s="9"/>
      <c r="J90" s="43"/>
    </row>
    <row r="91" spans="2:10" ht="12.75">
      <c r="B91" s="2" t="s">
        <v>71</v>
      </c>
      <c r="H91" s="43"/>
      <c r="I91" s="9"/>
      <c r="J91" s="43"/>
    </row>
    <row r="92" spans="8:10" ht="12.75">
      <c r="H92" s="43"/>
      <c r="I92" s="9"/>
      <c r="J92" s="43"/>
    </row>
    <row r="93" spans="1:10" ht="12.75">
      <c r="A93" s="44" t="s">
        <v>84</v>
      </c>
      <c r="B93" s="25" t="s">
        <v>135</v>
      </c>
      <c r="H93" s="43"/>
      <c r="I93" s="9"/>
      <c r="J93" s="43"/>
    </row>
    <row r="94" spans="8:10" ht="12.75">
      <c r="H94" s="43"/>
      <c r="I94" s="9"/>
      <c r="J94" s="43"/>
    </row>
    <row r="95" spans="1:10" ht="12.75">
      <c r="A95" s="21"/>
      <c r="B95" s="71" t="s">
        <v>350</v>
      </c>
      <c r="H95" s="43"/>
      <c r="I95" s="9"/>
      <c r="J95" s="43"/>
    </row>
    <row r="96" spans="2:10" ht="12.75">
      <c r="B96" s="71" t="s">
        <v>351</v>
      </c>
      <c r="H96" s="43"/>
      <c r="I96" s="9"/>
      <c r="J96" s="43"/>
    </row>
    <row r="97" spans="8:10" ht="12.75">
      <c r="H97" s="43"/>
      <c r="I97" s="9"/>
      <c r="J97" s="43"/>
    </row>
    <row r="98" spans="2:10" ht="12.75">
      <c r="B98" s="71" t="s">
        <v>352</v>
      </c>
      <c r="H98" s="43"/>
      <c r="I98" s="9"/>
      <c r="J98" s="43"/>
    </row>
    <row r="99" spans="2:10" ht="12.75">
      <c r="B99" s="71" t="s">
        <v>353</v>
      </c>
      <c r="H99" s="43"/>
      <c r="I99" s="9"/>
      <c r="J99" s="43"/>
    </row>
    <row r="100" spans="8:10" ht="12.75">
      <c r="H100" s="43"/>
      <c r="I100" s="9"/>
      <c r="J100" s="43"/>
    </row>
    <row r="101" spans="8:10" ht="12.75">
      <c r="H101" s="43"/>
      <c r="I101" s="9"/>
      <c r="J101" s="43"/>
    </row>
    <row r="102" spans="1:10" ht="12.75">
      <c r="A102" s="8" t="s">
        <v>85</v>
      </c>
      <c r="B102" s="25" t="s">
        <v>136</v>
      </c>
      <c r="H102" s="43"/>
      <c r="I102" s="9"/>
      <c r="J102" s="43"/>
    </row>
    <row r="103" spans="8:10" ht="12.75">
      <c r="H103" s="43"/>
      <c r="I103" s="9"/>
      <c r="J103" s="43"/>
    </row>
    <row r="104" spans="1:11" ht="12.75">
      <c r="A104" s="3"/>
      <c r="B104" s="3" t="s">
        <v>284</v>
      </c>
      <c r="C104" s="5"/>
      <c r="E104" s="5"/>
      <c r="F104" s="5"/>
      <c r="G104" s="5"/>
      <c r="H104" s="5"/>
      <c r="I104" s="5"/>
      <c r="J104" s="5"/>
      <c r="K104" s="5"/>
    </row>
    <row r="105" spans="1:11" ht="12.75">
      <c r="A105" s="3"/>
      <c r="B105" s="3" t="s">
        <v>282</v>
      </c>
      <c r="C105" s="5"/>
      <c r="E105" s="5"/>
      <c r="F105" s="5"/>
      <c r="G105" s="5"/>
      <c r="H105" s="5"/>
      <c r="I105" s="5"/>
      <c r="J105" s="5"/>
      <c r="K105" s="5"/>
    </row>
    <row r="106" spans="1:11" ht="12.75">
      <c r="A106" s="3"/>
      <c r="B106" s="3" t="s">
        <v>283</v>
      </c>
      <c r="C106" s="5"/>
      <c r="E106" s="5"/>
      <c r="F106" s="5"/>
      <c r="G106" s="5"/>
      <c r="H106" s="5"/>
      <c r="I106" s="5"/>
      <c r="J106" s="5"/>
      <c r="K106" s="5"/>
    </row>
    <row r="107" spans="1:11" ht="12.75">
      <c r="A107" s="3"/>
      <c r="B107" s="3"/>
      <c r="C107" s="5"/>
      <c r="E107" s="5"/>
      <c r="F107" s="5"/>
      <c r="G107" s="5"/>
      <c r="H107" s="5"/>
      <c r="I107" s="5"/>
      <c r="J107" s="5"/>
      <c r="K107" s="5"/>
    </row>
    <row r="108" spans="1:11" ht="12.75">
      <c r="A108" s="3"/>
      <c r="B108" s="71" t="s">
        <v>294</v>
      </c>
      <c r="C108" s="5"/>
      <c r="E108" s="5"/>
      <c r="F108" s="5"/>
      <c r="G108" s="5"/>
      <c r="H108" s="5"/>
      <c r="I108" s="5"/>
      <c r="J108" s="5"/>
      <c r="K108" s="5"/>
    </row>
    <row r="109" spans="1:11" ht="12.75">
      <c r="A109" s="3"/>
      <c r="C109" s="5"/>
      <c r="E109" s="5"/>
      <c r="F109" s="5"/>
      <c r="G109" s="5"/>
      <c r="H109" s="5"/>
      <c r="I109" s="5"/>
      <c r="J109" s="5"/>
      <c r="K109" s="5"/>
    </row>
    <row r="110" spans="1:11" ht="12.75">
      <c r="A110" s="99" t="s">
        <v>290</v>
      </c>
      <c r="B110" s="71" t="s">
        <v>295</v>
      </c>
      <c r="C110" s="5"/>
      <c r="E110" s="5"/>
      <c r="F110" s="5"/>
      <c r="G110" s="5"/>
      <c r="H110" s="5"/>
      <c r="I110" s="5"/>
      <c r="J110" s="5"/>
      <c r="K110" s="5"/>
    </row>
    <row r="111" spans="1:11" ht="12.75">
      <c r="A111" s="3"/>
      <c r="B111" s="71" t="s">
        <v>303</v>
      </c>
      <c r="C111" s="5"/>
      <c r="E111" s="5"/>
      <c r="F111" s="5"/>
      <c r="G111" s="5"/>
      <c r="H111" s="5"/>
      <c r="I111" s="5"/>
      <c r="J111" s="5"/>
      <c r="K111" s="5"/>
    </row>
    <row r="112" spans="1:11" ht="12.75">
      <c r="A112" s="3"/>
      <c r="B112" s="71" t="s">
        <v>304</v>
      </c>
      <c r="C112" s="5"/>
      <c r="E112" s="5"/>
      <c r="F112" s="5"/>
      <c r="G112" s="5"/>
      <c r="H112" s="5"/>
      <c r="I112" s="5"/>
      <c r="J112" s="5"/>
      <c r="K112" s="5"/>
    </row>
    <row r="113" spans="1:11" ht="12.75">
      <c r="A113" s="3"/>
      <c r="B113" s="71" t="s">
        <v>223</v>
      </c>
      <c r="C113" s="5"/>
      <c r="E113" s="5"/>
      <c r="F113" s="5"/>
      <c r="G113" s="5"/>
      <c r="H113" s="5"/>
      <c r="I113" s="5"/>
      <c r="J113" s="5"/>
      <c r="K113" s="5"/>
    </row>
    <row r="114" spans="1:11" ht="12.75">
      <c r="A114" s="99" t="s">
        <v>289</v>
      </c>
      <c r="B114" s="71" t="s">
        <v>291</v>
      </c>
      <c r="C114" s="98"/>
      <c r="D114" s="22"/>
      <c r="E114" s="5"/>
      <c r="F114" s="5"/>
      <c r="G114" s="5"/>
      <c r="H114" s="5"/>
      <c r="I114" s="5"/>
      <c r="J114" s="5"/>
      <c r="K114" s="5"/>
    </row>
    <row r="115" spans="1:11" ht="12.75">
      <c r="A115" s="3"/>
      <c r="B115" s="71" t="s">
        <v>296</v>
      </c>
      <c r="C115" s="5"/>
      <c r="E115" s="5"/>
      <c r="F115" s="5"/>
      <c r="G115" s="5"/>
      <c r="H115" s="5"/>
      <c r="I115" s="5"/>
      <c r="J115" s="5"/>
      <c r="K115" s="5"/>
    </row>
    <row r="116" spans="1:11" ht="12.75">
      <c r="A116" s="3"/>
      <c r="C116" s="5"/>
      <c r="E116" s="5"/>
      <c r="F116" s="5"/>
      <c r="G116" s="5"/>
      <c r="H116" s="5"/>
      <c r="I116" s="5"/>
      <c r="J116" s="5"/>
      <c r="K116" s="5"/>
    </row>
    <row r="117" spans="1:11" ht="12.75">
      <c r="A117" s="3"/>
      <c r="B117" s="27" t="s">
        <v>317</v>
      </c>
      <c r="C117" s="5"/>
      <c r="E117" s="5"/>
      <c r="F117" s="5"/>
      <c r="G117" s="5"/>
      <c r="H117" s="5"/>
      <c r="I117" s="5"/>
      <c r="J117" s="5"/>
      <c r="K117" s="5"/>
    </row>
    <row r="118" spans="1:11" ht="12.75">
      <c r="A118" s="3"/>
      <c r="B118" s="3" t="s">
        <v>318</v>
      </c>
      <c r="C118" s="5"/>
      <c r="E118" s="5"/>
      <c r="F118" s="5"/>
      <c r="G118" s="5"/>
      <c r="H118" s="5"/>
      <c r="I118" s="5"/>
      <c r="J118" s="5"/>
      <c r="K118" s="5"/>
    </row>
    <row r="119" spans="1:11" ht="12.75">
      <c r="A119" s="3"/>
      <c r="B119" s="3"/>
      <c r="C119" s="5"/>
      <c r="E119" s="5"/>
      <c r="F119" s="5"/>
      <c r="G119" s="5"/>
      <c r="H119" s="5"/>
      <c r="I119" s="5"/>
      <c r="J119" s="5"/>
      <c r="K119" s="5"/>
    </row>
    <row r="120" spans="1:11" ht="12.75">
      <c r="A120" s="8" t="s">
        <v>86</v>
      </c>
      <c r="B120" s="8" t="s">
        <v>137</v>
      </c>
      <c r="C120" s="5"/>
      <c r="E120" s="5"/>
      <c r="F120" s="5"/>
      <c r="G120" s="5"/>
      <c r="H120" s="5"/>
      <c r="I120" s="5"/>
      <c r="J120" s="5"/>
      <c r="K120" s="5"/>
    </row>
    <row r="121" spans="1:11" ht="12.75">
      <c r="A121" s="3"/>
      <c r="B121" s="3"/>
      <c r="C121" s="5"/>
      <c r="E121" s="5"/>
      <c r="F121" s="5"/>
      <c r="G121" s="5"/>
      <c r="H121" s="5"/>
      <c r="I121" s="5"/>
      <c r="J121" s="5"/>
      <c r="K121" s="5"/>
    </row>
    <row r="122" spans="1:11" ht="12.75">
      <c r="A122" s="3"/>
      <c r="B122" s="3" t="s">
        <v>173</v>
      </c>
      <c r="C122" s="5"/>
      <c r="E122" s="5"/>
      <c r="F122" s="71" t="s">
        <v>219</v>
      </c>
      <c r="G122" s="5"/>
      <c r="H122" s="71" t="s">
        <v>219</v>
      </c>
      <c r="I122" s="5"/>
      <c r="J122" s="5"/>
      <c r="K122" s="5"/>
    </row>
    <row r="123" spans="1:11" ht="12.75">
      <c r="A123" s="3"/>
      <c r="B123" s="3"/>
      <c r="C123" s="5"/>
      <c r="E123" s="5"/>
      <c r="F123" s="71" t="s">
        <v>314</v>
      </c>
      <c r="G123" s="21"/>
      <c r="H123" s="71" t="s">
        <v>240</v>
      </c>
      <c r="I123" s="21"/>
      <c r="J123" s="21"/>
      <c r="K123" s="5"/>
    </row>
    <row r="124" spans="1:11" ht="12.75">
      <c r="A124" s="3"/>
      <c r="B124" s="3"/>
      <c r="C124" s="5"/>
      <c r="E124" s="5"/>
      <c r="F124" s="21" t="s">
        <v>73</v>
      </c>
      <c r="G124" s="21"/>
      <c r="H124" s="21" t="s">
        <v>73</v>
      </c>
      <c r="I124" s="21"/>
      <c r="J124" s="21"/>
      <c r="K124" s="5"/>
    </row>
    <row r="125" spans="1:11" ht="12.75">
      <c r="A125" s="3"/>
      <c r="B125" s="3" t="s">
        <v>72</v>
      </c>
      <c r="C125" s="5"/>
      <c r="E125" s="5"/>
      <c r="F125" s="5"/>
      <c r="G125" s="5"/>
      <c r="H125" s="4"/>
      <c r="I125" s="5"/>
      <c r="J125" s="5"/>
      <c r="K125" s="5"/>
    </row>
    <row r="126" spans="1:11" ht="13.5" thickBot="1">
      <c r="A126" s="3"/>
      <c r="B126" s="3" t="s">
        <v>145</v>
      </c>
      <c r="C126" s="5"/>
      <c r="E126" s="5"/>
      <c r="F126" s="70">
        <v>106</v>
      </c>
      <c r="G126" s="5"/>
      <c r="H126" s="70">
        <v>100.6</v>
      </c>
      <c r="I126" s="5"/>
      <c r="J126" s="5"/>
      <c r="K126" s="5"/>
    </row>
    <row r="127" spans="1:11" ht="13.5" thickTop="1">
      <c r="A127" s="89"/>
      <c r="B127" s="3"/>
      <c r="C127" s="5"/>
      <c r="E127" s="5"/>
      <c r="F127" s="77"/>
      <c r="G127" s="5"/>
      <c r="H127" s="78"/>
      <c r="I127" s="5"/>
      <c r="J127" s="5"/>
      <c r="K127" s="5"/>
    </row>
    <row r="128" spans="1:11" ht="12.75">
      <c r="A128" s="8" t="s">
        <v>234</v>
      </c>
      <c r="B128" s="8" t="s">
        <v>299</v>
      </c>
      <c r="C128" s="5"/>
      <c r="E128" s="5"/>
      <c r="F128" s="77"/>
      <c r="G128" s="5"/>
      <c r="H128" s="78"/>
      <c r="I128" s="5"/>
      <c r="J128" s="5"/>
      <c r="K128" s="5"/>
    </row>
    <row r="129" spans="1:11" ht="12.75">
      <c r="A129" s="89"/>
      <c r="B129" s="3"/>
      <c r="C129" s="5"/>
      <c r="E129" s="5"/>
      <c r="F129" s="77"/>
      <c r="G129" s="5"/>
      <c r="H129" s="78"/>
      <c r="I129" s="5"/>
      <c r="J129" s="5"/>
      <c r="K129" s="5"/>
    </row>
    <row r="130" spans="1:11" ht="12.75">
      <c r="A130" s="89"/>
      <c r="B130" s="3" t="s">
        <v>300</v>
      </c>
      <c r="C130" s="5"/>
      <c r="E130" s="5"/>
      <c r="F130" s="77"/>
      <c r="G130" s="5"/>
      <c r="H130" s="78"/>
      <c r="I130" s="5"/>
      <c r="J130" s="5"/>
      <c r="K130" s="5"/>
    </row>
    <row r="131" spans="1:11" ht="12.75">
      <c r="A131" s="89"/>
      <c r="B131" s="3"/>
      <c r="C131" s="5"/>
      <c r="E131" s="5"/>
      <c r="F131" s="77"/>
      <c r="G131" s="5"/>
      <c r="H131" s="78"/>
      <c r="I131" s="5"/>
      <c r="J131" s="5"/>
      <c r="K131" s="5"/>
    </row>
    <row r="132" spans="1:11" ht="12.75">
      <c r="A132" s="100" t="s">
        <v>297</v>
      </c>
      <c r="B132" s="8" t="s">
        <v>235</v>
      </c>
      <c r="C132" s="5"/>
      <c r="E132" s="5"/>
      <c r="F132" s="77"/>
      <c r="G132" s="5"/>
      <c r="H132" s="78"/>
      <c r="I132" s="5"/>
      <c r="J132" s="5"/>
      <c r="K132" s="5"/>
    </row>
    <row r="133" spans="1:11" ht="12.75">
      <c r="A133" s="8"/>
      <c r="B133" s="8"/>
      <c r="C133" s="5"/>
      <c r="E133" s="5"/>
      <c r="F133" s="77"/>
      <c r="G133" s="5"/>
      <c r="H133" s="78"/>
      <c r="I133" s="5"/>
      <c r="J133" s="5"/>
      <c r="K133" s="5"/>
    </row>
    <row r="134" spans="1:11" ht="12.75">
      <c r="A134" s="8"/>
      <c r="B134" s="27" t="s">
        <v>347</v>
      </c>
      <c r="C134" s="5"/>
      <c r="E134" s="5"/>
      <c r="F134" s="77"/>
      <c r="G134" s="5"/>
      <c r="H134" s="78"/>
      <c r="I134" s="5"/>
      <c r="J134" s="5"/>
      <c r="K134" s="5"/>
    </row>
    <row r="135" spans="1:11" ht="12.75">
      <c r="A135" s="8"/>
      <c r="B135" s="3" t="s">
        <v>348</v>
      </c>
      <c r="C135" s="5"/>
      <c r="E135" s="5"/>
      <c r="F135" s="77"/>
      <c r="G135" s="5"/>
      <c r="H135" s="78"/>
      <c r="I135" s="5"/>
      <c r="J135" s="5"/>
      <c r="K135" s="5"/>
    </row>
    <row r="136" spans="1:11" ht="12.75">
      <c r="A136" s="8"/>
      <c r="B136" s="3"/>
      <c r="C136" s="5"/>
      <c r="E136" s="5"/>
      <c r="F136" s="92" t="s">
        <v>237</v>
      </c>
      <c r="G136" s="5"/>
      <c r="H136" s="92" t="s">
        <v>239</v>
      </c>
      <c r="I136" s="5"/>
      <c r="J136" s="5"/>
      <c r="K136" s="5"/>
    </row>
    <row r="137" spans="1:11" ht="12.75">
      <c r="A137" s="8"/>
      <c r="B137" s="3"/>
      <c r="C137" s="5"/>
      <c r="E137" s="5"/>
      <c r="F137" s="92" t="s">
        <v>238</v>
      </c>
      <c r="G137" s="5"/>
      <c r="H137" s="92"/>
      <c r="I137" s="5"/>
      <c r="J137" s="5"/>
      <c r="K137" s="5"/>
    </row>
    <row r="138" spans="1:11" ht="12.75">
      <c r="A138" s="8"/>
      <c r="B138" s="3"/>
      <c r="C138" s="5"/>
      <c r="E138" s="5"/>
      <c r="F138" s="92" t="s">
        <v>2</v>
      </c>
      <c r="G138" s="5"/>
      <c r="H138" s="92" t="s">
        <v>2</v>
      </c>
      <c r="I138" s="5"/>
      <c r="J138" s="5"/>
      <c r="K138" s="5"/>
    </row>
    <row r="139" spans="1:11" ht="12.75">
      <c r="A139" s="8"/>
      <c r="B139" s="3" t="s">
        <v>236</v>
      </c>
      <c r="C139" s="5"/>
      <c r="E139" s="5"/>
      <c r="F139" s="93">
        <v>140585</v>
      </c>
      <c r="G139" s="5"/>
      <c r="H139" s="93">
        <v>143553</v>
      </c>
      <c r="I139" s="5"/>
      <c r="J139" s="5"/>
      <c r="K139" s="5"/>
    </row>
    <row r="140" spans="1:11" ht="12.75">
      <c r="A140" s="8"/>
      <c r="B140" s="3" t="s">
        <v>52</v>
      </c>
      <c r="C140" s="5"/>
      <c r="E140" s="5"/>
      <c r="F140" s="93">
        <v>46262</v>
      </c>
      <c r="G140" s="5"/>
      <c r="H140" s="95">
        <v>49230</v>
      </c>
      <c r="I140" s="5"/>
      <c r="J140" s="5"/>
      <c r="K140" s="5"/>
    </row>
    <row r="141" spans="1:11" ht="12.75">
      <c r="A141" s="3"/>
      <c r="B141" s="3"/>
      <c r="C141" s="5"/>
      <c r="E141" s="5"/>
      <c r="F141" s="69"/>
      <c r="G141" s="5"/>
      <c r="H141" s="62"/>
      <c r="I141" s="5"/>
      <c r="J141" s="5"/>
      <c r="K141" s="5"/>
    </row>
    <row r="142" spans="1:11" ht="12.75">
      <c r="A142" s="8" t="s">
        <v>279</v>
      </c>
      <c r="B142" s="3"/>
      <c r="C142" s="5"/>
      <c r="K142" s="5"/>
    </row>
    <row r="143" spans="1:11" ht="12.75">
      <c r="A143" s="8" t="s">
        <v>280</v>
      </c>
      <c r="B143" s="3"/>
      <c r="C143" s="5"/>
      <c r="K143" s="5"/>
    </row>
    <row r="144" spans="1:11" ht="12.75">
      <c r="A144" s="3"/>
      <c r="B144" s="3"/>
      <c r="C144" s="5"/>
      <c r="K144" s="5"/>
    </row>
    <row r="145" spans="1:11" ht="12.75">
      <c r="A145" s="8" t="s">
        <v>74</v>
      </c>
      <c r="B145" s="8" t="s">
        <v>87</v>
      </c>
      <c r="C145" s="5"/>
      <c r="K145" s="5"/>
    </row>
    <row r="146" spans="1:11" ht="12.75">
      <c r="A146" s="3"/>
      <c r="B146" s="3"/>
      <c r="C146" s="5"/>
      <c r="K146" s="5"/>
    </row>
    <row r="147" spans="1:11" ht="12.75">
      <c r="A147" s="3"/>
      <c r="B147" s="71" t="s">
        <v>335</v>
      </c>
      <c r="C147" s="5"/>
      <c r="K147" s="5"/>
    </row>
    <row r="148" spans="1:11" ht="12.75">
      <c r="A148" s="3"/>
      <c r="B148" s="71" t="s">
        <v>301</v>
      </c>
      <c r="C148" s="5"/>
      <c r="K148" s="5"/>
    </row>
    <row r="149" spans="1:11" ht="12.75">
      <c r="A149" s="3"/>
      <c r="B149" s="71" t="s">
        <v>288</v>
      </c>
      <c r="C149" s="5"/>
      <c r="K149" s="5"/>
    </row>
    <row r="150" spans="1:11" ht="12.75">
      <c r="A150" s="3"/>
      <c r="B150" s="21"/>
      <c r="C150" s="5"/>
      <c r="K150" s="5"/>
    </row>
    <row r="151" spans="1:11" ht="12.75">
      <c r="A151" s="3"/>
      <c r="B151" s="71" t="s">
        <v>336</v>
      </c>
      <c r="C151" s="5"/>
      <c r="K151" s="5"/>
    </row>
    <row r="152" spans="1:11" ht="12.75">
      <c r="A152" s="3"/>
      <c r="B152" s="71" t="s">
        <v>337</v>
      </c>
      <c r="C152" s="5"/>
      <c r="K152" s="5"/>
    </row>
    <row r="153" spans="1:11" ht="12.75">
      <c r="A153" s="3"/>
      <c r="B153" s="21"/>
      <c r="C153" s="5"/>
      <c r="K153" s="5"/>
    </row>
    <row r="154" spans="1:11" ht="12.75">
      <c r="A154" s="3"/>
      <c r="B154" s="71"/>
      <c r="C154" s="5"/>
      <c r="K154" s="5"/>
    </row>
    <row r="155" spans="1:11" ht="12.75">
      <c r="A155" s="8" t="s">
        <v>88</v>
      </c>
      <c r="B155" s="8" t="s">
        <v>108</v>
      </c>
      <c r="C155" s="5"/>
      <c r="K155" s="5"/>
    </row>
    <row r="156" spans="1:11" ht="12.75">
      <c r="A156" s="3"/>
      <c r="B156" s="3"/>
      <c r="C156" s="5"/>
      <c r="K156" s="5"/>
    </row>
    <row r="157" spans="1:11" ht="12.75">
      <c r="A157" s="3"/>
      <c r="B157" s="71" t="s">
        <v>338</v>
      </c>
      <c r="C157" s="5"/>
      <c r="K157" s="5"/>
    </row>
    <row r="158" spans="1:11" ht="12.75">
      <c r="A158" s="3"/>
      <c r="B158" s="71" t="s">
        <v>360</v>
      </c>
      <c r="C158" s="5"/>
      <c r="K158" s="5"/>
    </row>
    <row r="159" spans="1:11" ht="12.75">
      <c r="A159" s="3"/>
      <c r="B159" s="71" t="s">
        <v>286</v>
      </c>
      <c r="C159" s="5"/>
      <c r="K159" s="5"/>
    </row>
    <row r="160" spans="1:11" ht="12.75">
      <c r="A160" s="3"/>
      <c r="B160" s="21"/>
      <c r="C160" s="5"/>
      <c r="K160" s="5"/>
    </row>
    <row r="161" spans="1:11" ht="12.75">
      <c r="A161" s="3"/>
      <c r="B161" s="27" t="s">
        <v>339</v>
      </c>
      <c r="C161" s="5"/>
      <c r="K161" s="5"/>
    </row>
    <row r="162" spans="1:11" ht="12.75">
      <c r="A162" s="3"/>
      <c r="B162" s="27" t="s">
        <v>326</v>
      </c>
      <c r="C162" s="5"/>
      <c r="K162" s="5"/>
    </row>
    <row r="163" spans="1:11" ht="12.75">
      <c r="A163" s="3"/>
      <c r="B163" s="3"/>
      <c r="C163" s="5"/>
      <c r="K163" s="5"/>
    </row>
    <row r="164" spans="1:11" ht="12.75">
      <c r="A164" s="8" t="s">
        <v>89</v>
      </c>
      <c r="B164" s="8" t="s">
        <v>90</v>
      </c>
      <c r="C164" s="5"/>
      <c r="K164" s="5"/>
    </row>
    <row r="165" spans="1:11" ht="12.75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3"/>
      <c r="B166" s="27" t="s">
        <v>340</v>
      </c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3"/>
      <c r="B167" s="3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8" t="s">
        <v>91</v>
      </c>
      <c r="B168" s="8" t="s">
        <v>149</v>
      </c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3"/>
      <c r="B169" s="3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3"/>
      <c r="B170" s="3" t="s">
        <v>151</v>
      </c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3"/>
      <c r="B171" s="3" t="s">
        <v>150</v>
      </c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3"/>
      <c r="B172" s="3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8" t="s">
        <v>92</v>
      </c>
      <c r="B173" s="8" t="s">
        <v>48</v>
      </c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3"/>
      <c r="F174" s="39" t="s">
        <v>23</v>
      </c>
      <c r="G174" s="17"/>
      <c r="H174" s="39" t="s">
        <v>180</v>
      </c>
      <c r="K174" s="5"/>
    </row>
    <row r="175" spans="1:11" ht="12.75">
      <c r="A175" s="3"/>
      <c r="F175" s="39" t="s">
        <v>114</v>
      </c>
      <c r="G175" s="17"/>
      <c r="H175" s="39" t="s">
        <v>176</v>
      </c>
      <c r="K175" s="5"/>
    </row>
    <row r="176" spans="1:11" ht="12.75">
      <c r="A176" s="3"/>
      <c r="F176" s="29" t="s">
        <v>319</v>
      </c>
      <c r="H176" s="29" t="s">
        <v>319</v>
      </c>
      <c r="K176" s="5"/>
    </row>
    <row r="177" spans="1:11" ht="12.75">
      <c r="A177" s="3"/>
      <c r="F177" s="26" t="s">
        <v>2</v>
      </c>
      <c r="H177" s="26" t="s">
        <v>2</v>
      </c>
      <c r="K177" s="5"/>
    </row>
    <row r="178" spans="1:11" ht="12.75">
      <c r="A178" s="3"/>
      <c r="B178" s="3" t="s">
        <v>26</v>
      </c>
      <c r="F178" s="23">
        <v>1835</v>
      </c>
      <c r="G178" s="9"/>
      <c r="H178" s="23">
        <v>5608</v>
      </c>
      <c r="K178" s="5"/>
    </row>
    <row r="179" spans="1:11" ht="12.75">
      <c r="A179" s="3"/>
      <c r="B179" s="3" t="s">
        <v>13</v>
      </c>
      <c r="F179" s="23">
        <v>-46</v>
      </c>
      <c r="G179" s="9"/>
      <c r="H179" s="23">
        <v>-90</v>
      </c>
      <c r="K179" s="5"/>
    </row>
    <row r="180" spans="1:11" ht="12.75">
      <c r="A180" s="3"/>
      <c r="B180" s="3" t="s">
        <v>220</v>
      </c>
      <c r="F180" s="23">
        <v>-856</v>
      </c>
      <c r="G180" s="9"/>
      <c r="H180" s="23">
        <v>-862</v>
      </c>
      <c r="K180" s="5"/>
    </row>
    <row r="181" spans="1:11" ht="12.75">
      <c r="A181" s="3"/>
      <c r="B181" s="3" t="s">
        <v>174</v>
      </c>
      <c r="F181" s="23">
        <v>-140</v>
      </c>
      <c r="G181" s="9"/>
      <c r="H181" s="23">
        <v>-140</v>
      </c>
      <c r="K181" s="5"/>
    </row>
    <row r="182" spans="1:11" ht="13.5" thickBot="1">
      <c r="A182" s="3"/>
      <c r="F182" s="24">
        <f>SUM(F178:F181)</f>
        <v>793</v>
      </c>
      <c r="G182" s="9"/>
      <c r="H182" s="24">
        <f>SUM(H178:H181)</f>
        <v>4516</v>
      </c>
      <c r="K182" s="5"/>
    </row>
    <row r="183" spans="1:11" ht="12.75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"/>
      <c r="B184" s="3" t="s">
        <v>356</v>
      </c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3"/>
      <c r="B185" s="27" t="s">
        <v>361</v>
      </c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3"/>
      <c r="B186" s="3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3"/>
      <c r="B187" s="71" t="s">
        <v>358</v>
      </c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3"/>
      <c r="B188" s="71" t="s">
        <v>357</v>
      </c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3"/>
      <c r="B189" s="71" t="s">
        <v>349</v>
      </c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8" t="s">
        <v>93</v>
      </c>
      <c r="B191" s="8" t="s">
        <v>94</v>
      </c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B192" s="3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3"/>
      <c r="B193" s="27" t="s">
        <v>363</v>
      </c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3"/>
      <c r="B194" s="3" t="s">
        <v>364</v>
      </c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27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8" t="s">
        <v>95</v>
      </c>
      <c r="B196" s="8" t="s">
        <v>146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3"/>
      <c r="B198" s="27" t="s">
        <v>320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B199" s="27" t="s">
        <v>321</v>
      </c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3"/>
      <c r="B200" s="3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8" t="s">
        <v>96</v>
      </c>
      <c r="B201" s="8" t="s">
        <v>97</v>
      </c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3"/>
      <c r="B202" s="3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3"/>
      <c r="B203" s="27" t="s">
        <v>354</v>
      </c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3"/>
      <c r="B204" s="3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3" t="s">
        <v>140</v>
      </c>
      <c r="B205" s="27" t="s">
        <v>370</v>
      </c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3"/>
      <c r="B206" s="27" t="s">
        <v>359</v>
      </c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3"/>
      <c r="B207" s="27" t="s">
        <v>355</v>
      </c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3"/>
      <c r="B208" s="3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8" t="s">
        <v>98</v>
      </c>
      <c r="B209" s="8" t="s">
        <v>99</v>
      </c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3"/>
      <c r="B210" s="3"/>
      <c r="C210" s="5"/>
      <c r="D210" s="5"/>
      <c r="E210" s="5"/>
      <c r="F210" s="5"/>
      <c r="G210" s="5"/>
      <c r="H210" s="4" t="s">
        <v>109</v>
      </c>
      <c r="I210" s="5"/>
      <c r="J210" s="5"/>
      <c r="K210" s="5"/>
    </row>
    <row r="211" spans="1:11" ht="12.75">
      <c r="A211" s="3"/>
      <c r="B211" s="2" t="s">
        <v>28</v>
      </c>
      <c r="D211" s="5"/>
      <c r="E211" s="5"/>
      <c r="F211" s="5"/>
      <c r="G211" s="5"/>
      <c r="H211" s="63" t="s">
        <v>314</v>
      </c>
      <c r="I211" s="5"/>
      <c r="J211" s="5"/>
      <c r="K211" s="5"/>
    </row>
    <row r="212" spans="1:11" ht="12.75">
      <c r="A212" s="3"/>
      <c r="D212" s="5"/>
      <c r="E212" s="5"/>
      <c r="F212" s="5"/>
      <c r="G212" s="5"/>
      <c r="H212" s="4" t="s">
        <v>2</v>
      </c>
      <c r="I212" s="5"/>
      <c r="J212" s="5"/>
      <c r="K212" s="5"/>
    </row>
    <row r="213" spans="1:11" ht="12.75">
      <c r="A213" s="3"/>
      <c r="D213" s="5"/>
      <c r="E213" s="5"/>
      <c r="F213" s="5"/>
      <c r="G213" s="5"/>
      <c r="H213" s="30"/>
      <c r="I213" s="5"/>
      <c r="J213" s="5"/>
      <c r="K213" s="5"/>
    </row>
    <row r="214" spans="1:11" ht="12.75">
      <c r="A214" s="3"/>
      <c r="C214" s="2" t="s">
        <v>111</v>
      </c>
      <c r="D214" s="5"/>
      <c r="E214" s="5"/>
      <c r="F214" s="5"/>
      <c r="G214" s="5"/>
      <c r="H214" s="30">
        <v>3175</v>
      </c>
      <c r="I214" s="5"/>
      <c r="J214" s="5"/>
      <c r="K214" s="5"/>
    </row>
    <row r="215" spans="1:11" ht="12.75">
      <c r="A215" s="3"/>
      <c r="C215" s="2" t="s">
        <v>110</v>
      </c>
      <c r="D215" s="5"/>
      <c r="E215" s="5"/>
      <c r="F215" s="5"/>
      <c r="G215" s="5"/>
      <c r="H215" s="64">
        <v>67264</v>
      </c>
      <c r="I215" s="5"/>
      <c r="J215" s="5"/>
      <c r="K215" s="5"/>
    </row>
    <row r="216" spans="1:11" ht="12.75">
      <c r="A216" s="3"/>
      <c r="D216" s="5"/>
      <c r="E216" s="5"/>
      <c r="F216" s="5"/>
      <c r="G216" s="5"/>
      <c r="H216" s="28">
        <f>SUM(H214:H215)</f>
        <v>70439</v>
      </c>
      <c r="I216" s="5"/>
      <c r="J216" s="5"/>
      <c r="K216" s="5"/>
    </row>
    <row r="217" spans="1:11" ht="12.75">
      <c r="A217" s="3"/>
      <c r="B217" s="2" t="s">
        <v>29</v>
      </c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3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3"/>
      <c r="C219" s="2" t="s">
        <v>111</v>
      </c>
      <c r="D219" s="5"/>
      <c r="E219" s="5"/>
      <c r="F219" s="5"/>
      <c r="G219" s="5"/>
      <c r="H219" s="28">
        <v>34753</v>
      </c>
      <c r="I219" s="5"/>
      <c r="J219" s="5"/>
      <c r="K219" s="5"/>
    </row>
    <row r="220" spans="1:11" ht="12.75">
      <c r="A220" s="3"/>
      <c r="C220" s="2" t="s">
        <v>139</v>
      </c>
      <c r="D220" s="5"/>
      <c r="E220" s="5"/>
      <c r="F220" s="5"/>
      <c r="G220" s="5"/>
      <c r="H220" s="64">
        <v>600</v>
      </c>
      <c r="I220" s="5"/>
      <c r="J220" s="5"/>
      <c r="K220" s="5"/>
    </row>
    <row r="221" spans="1:11" ht="12.75">
      <c r="A221" s="3"/>
      <c r="D221" s="5"/>
      <c r="E221" s="5"/>
      <c r="F221" s="5"/>
      <c r="G221" s="5"/>
      <c r="H221" s="30">
        <f>+H219+H220</f>
        <v>35353</v>
      </c>
      <c r="I221" s="5"/>
      <c r="J221" s="5"/>
      <c r="K221" s="5"/>
    </row>
    <row r="222" spans="1:11" ht="12.75">
      <c r="A222" s="3"/>
      <c r="B222" s="3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3.5" thickBot="1">
      <c r="A223" s="3"/>
      <c r="B223" s="3"/>
      <c r="C223" s="5"/>
      <c r="D223" s="5"/>
      <c r="E223" s="5"/>
      <c r="F223" s="5"/>
      <c r="G223" s="5"/>
      <c r="H223" s="65">
        <f>+H216+H221</f>
        <v>105792</v>
      </c>
      <c r="I223" s="5"/>
      <c r="J223" s="5"/>
      <c r="K223" s="5"/>
    </row>
    <row r="224" spans="1:11" ht="13.5" thickTop="1">
      <c r="A224" s="3"/>
      <c r="B224" s="3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3"/>
      <c r="B225" s="2" t="s">
        <v>42</v>
      </c>
      <c r="I225" s="5"/>
      <c r="J225" s="5"/>
      <c r="K225" s="5"/>
    </row>
    <row r="226" spans="1:11" ht="12.75">
      <c r="A226" s="3"/>
      <c r="F226" s="28" t="s">
        <v>31</v>
      </c>
      <c r="H226" s="28" t="s">
        <v>148</v>
      </c>
      <c r="J226" s="5"/>
      <c r="K226" s="5"/>
    </row>
    <row r="227" spans="1:11" ht="12.75">
      <c r="A227" s="3"/>
      <c r="F227" s="28" t="s">
        <v>32</v>
      </c>
      <c r="H227" s="28" t="s">
        <v>147</v>
      </c>
      <c r="J227" s="5"/>
      <c r="K227" s="5"/>
    </row>
    <row r="228" spans="1:11" ht="12.75">
      <c r="A228" s="3"/>
      <c r="F228" s="29" t="s">
        <v>33</v>
      </c>
      <c r="H228" s="28" t="s">
        <v>2</v>
      </c>
      <c r="J228" s="5"/>
      <c r="K228" s="5"/>
    </row>
    <row r="229" spans="1:11" ht="13.5" thickBot="1">
      <c r="A229" s="3"/>
      <c r="C229" s="2" t="s">
        <v>30</v>
      </c>
      <c r="F229" s="101">
        <v>4887</v>
      </c>
      <c r="H229" s="101">
        <v>18571</v>
      </c>
      <c r="J229" s="5"/>
      <c r="K229" s="5"/>
    </row>
    <row r="230" spans="1:11" ht="13.5" thickTop="1">
      <c r="A230" s="3"/>
      <c r="B230" s="3"/>
      <c r="C230" s="5"/>
      <c r="D230" s="5"/>
      <c r="E230" s="71"/>
      <c r="F230" s="28"/>
      <c r="G230" s="5"/>
      <c r="H230" s="28"/>
      <c r="I230" s="5"/>
      <c r="J230" s="5"/>
      <c r="K230" s="5"/>
    </row>
    <row r="231" spans="1:11" ht="12.75">
      <c r="A231" s="8" t="s">
        <v>100</v>
      </c>
      <c r="B231" s="8" t="s">
        <v>101</v>
      </c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3"/>
      <c r="B232" s="3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3"/>
      <c r="B233" s="27" t="s">
        <v>341</v>
      </c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3"/>
      <c r="B234" s="27" t="s">
        <v>367</v>
      </c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3"/>
      <c r="B235" s="27" t="s">
        <v>368</v>
      </c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3"/>
      <c r="B236" s="3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3"/>
      <c r="B237" s="27" t="s">
        <v>342</v>
      </c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3"/>
      <c r="B238" s="27" t="s">
        <v>302</v>
      </c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3"/>
      <c r="B240" s="3" t="s">
        <v>263</v>
      </c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3"/>
      <c r="B241" s="3" t="s">
        <v>264</v>
      </c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3"/>
      <c r="B242" s="3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8" t="s">
        <v>102</v>
      </c>
      <c r="B243" s="8" t="s">
        <v>103</v>
      </c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3"/>
      <c r="B244" s="3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3"/>
      <c r="B245" s="27" t="s">
        <v>343</v>
      </c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3"/>
      <c r="B246" s="3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8" t="s">
        <v>104</v>
      </c>
      <c r="B247" s="8" t="s">
        <v>105</v>
      </c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3"/>
      <c r="B248" s="3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3"/>
      <c r="B249" s="27" t="s">
        <v>327</v>
      </c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3"/>
      <c r="B250" s="27" t="s">
        <v>345</v>
      </c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3"/>
      <c r="B251" s="27" t="s">
        <v>346</v>
      </c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3"/>
      <c r="B252" s="3" t="s">
        <v>328</v>
      </c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3"/>
      <c r="B253" s="3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8" t="s">
        <v>106</v>
      </c>
      <c r="B254" s="8" t="s">
        <v>107</v>
      </c>
      <c r="C254" s="5"/>
      <c r="D254" s="5"/>
      <c r="G254" s="66"/>
      <c r="J254" s="5"/>
      <c r="K254" s="5"/>
    </row>
    <row r="255" spans="1:11" ht="12.75">
      <c r="A255" s="8"/>
      <c r="B255" s="8"/>
      <c r="C255" s="5"/>
      <c r="D255" s="5"/>
      <c r="E255" s="106" t="s">
        <v>66</v>
      </c>
      <c r="F255" s="106"/>
      <c r="G255" s="66"/>
      <c r="H255" s="106" t="s">
        <v>176</v>
      </c>
      <c r="I255" s="106"/>
      <c r="J255" s="5"/>
      <c r="K255" s="5"/>
    </row>
    <row r="256" spans="1:11" ht="12.75">
      <c r="A256" s="3"/>
      <c r="B256" s="3"/>
      <c r="C256" s="5"/>
      <c r="D256" s="5"/>
      <c r="E256" s="53" t="s">
        <v>314</v>
      </c>
      <c r="F256" s="53" t="s">
        <v>240</v>
      </c>
      <c r="G256" s="53"/>
      <c r="H256" s="53" t="s">
        <v>314</v>
      </c>
      <c r="I256" s="53" t="s">
        <v>240</v>
      </c>
      <c r="J256" s="5"/>
      <c r="K256" s="5"/>
    </row>
    <row r="257" spans="1:11" ht="12.75">
      <c r="A257" s="3"/>
      <c r="B257" s="3"/>
      <c r="C257" s="5"/>
      <c r="D257" s="5"/>
      <c r="E257" s="52" t="s">
        <v>2</v>
      </c>
      <c r="F257" s="52" t="s">
        <v>2</v>
      </c>
      <c r="G257" s="52"/>
      <c r="H257" s="52" t="s">
        <v>2</v>
      </c>
      <c r="I257" s="52" t="s">
        <v>2</v>
      </c>
      <c r="J257" s="5"/>
      <c r="K257" s="5"/>
    </row>
    <row r="258" spans="1:11" ht="12.75">
      <c r="A258" s="3"/>
      <c r="B258" s="3"/>
      <c r="C258" s="5"/>
      <c r="D258" s="5"/>
      <c r="E258" s="4"/>
      <c r="F258" s="4"/>
      <c r="G258" s="5"/>
      <c r="H258" s="5"/>
      <c r="I258" s="5"/>
      <c r="J258" s="5"/>
      <c r="K258" s="5"/>
    </row>
    <row r="259" spans="1:11" ht="12.75">
      <c r="A259" s="3"/>
      <c r="B259" s="3" t="s">
        <v>113</v>
      </c>
      <c r="E259" s="21"/>
      <c r="F259" s="28"/>
      <c r="J259" s="5"/>
      <c r="K259" s="5"/>
    </row>
    <row r="260" spans="1:11" ht="12.75">
      <c r="A260" s="3"/>
      <c r="B260" s="3"/>
      <c r="E260" s="21"/>
      <c r="F260" s="28"/>
      <c r="J260" s="5"/>
      <c r="K260" s="5"/>
    </row>
    <row r="261" spans="1:11" ht="12.75">
      <c r="A261" s="3"/>
      <c r="B261" s="3" t="s">
        <v>58</v>
      </c>
      <c r="E261" s="43">
        <v>3254</v>
      </c>
      <c r="F261" s="43">
        <v>1712</v>
      </c>
      <c r="G261" s="17"/>
      <c r="H261" s="43">
        <v>7692</v>
      </c>
      <c r="I261" s="43">
        <v>6891</v>
      </c>
      <c r="J261" s="5"/>
      <c r="K261" s="5"/>
    </row>
    <row r="262" spans="1:9" ht="12" customHeight="1">
      <c r="A262" s="25"/>
      <c r="E262" s="17"/>
      <c r="F262" s="35"/>
      <c r="G262" s="17"/>
      <c r="H262" s="17"/>
      <c r="I262" s="35"/>
    </row>
    <row r="263" spans="1:9" ht="12" customHeight="1">
      <c r="A263" s="25"/>
      <c r="B263" s="2" t="s">
        <v>112</v>
      </c>
      <c r="E263" s="17">
        <v>312894</v>
      </c>
      <c r="F263" s="17">
        <v>313045</v>
      </c>
      <c r="G263" s="17"/>
      <c r="H263" s="17">
        <v>312900</v>
      </c>
      <c r="I263" s="17">
        <v>313400</v>
      </c>
    </row>
    <row r="264" spans="1:9" ht="12" customHeight="1">
      <c r="A264" s="25"/>
      <c r="F264" s="4"/>
      <c r="I264" s="4"/>
    </row>
    <row r="265" spans="1:9" ht="12" customHeight="1" thickBot="1">
      <c r="A265" s="25"/>
      <c r="B265" s="2" t="s">
        <v>157</v>
      </c>
      <c r="E265" s="72">
        <v>1.04</v>
      </c>
      <c r="F265" s="72">
        <v>0.55</v>
      </c>
      <c r="G265" s="17"/>
      <c r="H265" s="72">
        <v>2.46</v>
      </c>
      <c r="I265" s="72">
        <v>2.2</v>
      </c>
    </row>
    <row r="266" spans="1:9" ht="12" customHeight="1" thickTop="1">
      <c r="A266" s="8"/>
      <c r="E266" s="17"/>
      <c r="F266" s="17"/>
      <c r="G266" s="17"/>
      <c r="H266" s="17"/>
      <c r="I266" s="17"/>
    </row>
    <row r="267" spans="1:9" ht="12" customHeight="1">
      <c r="A267" s="25"/>
      <c r="E267" s="17"/>
      <c r="F267" s="35"/>
      <c r="G267" s="17"/>
      <c r="H267" s="17"/>
      <c r="I267" s="35"/>
    </row>
    <row r="268" spans="1:9" ht="12" customHeight="1">
      <c r="A268" s="25"/>
      <c r="B268" s="3" t="s">
        <v>14</v>
      </c>
      <c r="D268" s="10"/>
      <c r="E268" s="39"/>
      <c r="F268" s="39"/>
      <c r="G268" s="30"/>
      <c r="H268" s="39"/>
      <c r="I268" s="39"/>
    </row>
    <row r="269" spans="1:9" ht="12" customHeight="1">
      <c r="A269" s="25"/>
      <c r="E269" s="17"/>
      <c r="F269" s="17"/>
      <c r="G269" s="17"/>
      <c r="H269" s="17"/>
      <c r="I269" s="17"/>
    </row>
    <row r="270" spans="1:2" ht="12" customHeight="1">
      <c r="A270" s="25"/>
      <c r="B270" s="79" t="s">
        <v>221</v>
      </c>
    </row>
    <row r="271" spans="1:2" ht="12" customHeight="1">
      <c r="A271" s="25"/>
      <c r="B271" s="79" t="s">
        <v>222</v>
      </c>
    </row>
    <row r="272" spans="1:2" ht="12" customHeight="1">
      <c r="A272" s="25"/>
      <c r="B272" s="79" t="s">
        <v>223</v>
      </c>
    </row>
    <row r="273" spans="1:2" ht="12" customHeight="1">
      <c r="A273" s="25"/>
      <c r="B273" s="55"/>
    </row>
    <row r="274" spans="1:2" ht="12" customHeight="1">
      <c r="A274" s="25"/>
      <c r="B274" s="55"/>
    </row>
    <row r="275" ht="12" customHeight="1">
      <c r="A275" s="25"/>
    </row>
    <row r="276" ht="12" customHeight="1">
      <c r="A276" s="25"/>
    </row>
    <row r="277" ht="12" customHeight="1">
      <c r="A277" s="8" t="s">
        <v>12</v>
      </c>
    </row>
    <row r="278" ht="12" customHeight="1">
      <c r="A278" s="25"/>
    </row>
    <row r="279" ht="12" customHeight="1">
      <c r="A279" s="25"/>
    </row>
    <row r="280" ht="12" customHeight="1">
      <c r="A280" s="25"/>
    </row>
    <row r="281" ht="12" customHeight="1">
      <c r="A281" s="25"/>
    </row>
    <row r="282" ht="12" customHeight="1">
      <c r="A282" s="25"/>
    </row>
    <row r="283" ht="12" customHeight="1">
      <c r="A283" s="25" t="s">
        <v>18</v>
      </c>
    </row>
    <row r="284" ht="12" customHeight="1">
      <c r="A284" s="8" t="s">
        <v>19</v>
      </c>
    </row>
    <row r="285" ht="12" customHeight="1">
      <c r="A285" s="8" t="s">
        <v>20</v>
      </c>
    </row>
    <row r="286" ht="12" customHeight="1">
      <c r="A286" s="25"/>
    </row>
    <row r="287" ht="12" customHeight="1">
      <c r="A287" s="81" t="s">
        <v>344</v>
      </c>
    </row>
    <row r="288" ht="12" customHeight="1"/>
    <row r="289" ht="12" customHeight="1"/>
    <row r="290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559" ht="12" customHeight="1"/>
    <row r="561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</sheetData>
  <mergeCells count="5">
    <mergeCell ref="H255:I255"/>
    <mergeCell ref="E255:F255"/>
    <mergeCell ref="A1:I1"/>
    <mergeCell ref="A2:I2"/>
    <mergeCell ref="A3:I3"/>
  </mergeCells>
  <printOptions/>
  <pageMargins left="0.75" right="0.34" top="0.83" bottom="0.65" header="0.5" footer="0.5"/>
  <pageSetup horizontalDpi="300" verticalDpi="300" orientation="portrait" paperSize="9" scale="74" r:id="rId1"/>
  <rowBreaks count="3" manualBreakCount="3">
    <brk id="65" max="8" man="1"/>
    <brk id="141" max="8" man="1"/>
    <brk id="208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tansp</cp:lastModifiedBy>
  <cp:lastPrinted>2005-02-23T10:00:03Z</cp:lastPrinted>
  <dcterms:created xsi:type="dcterms:W3CDTF">1999-09-14T02:56:27Z</dcterms:created>
  <dcterms:modified xsi:type="dcterms:W3CDTF">2005-02-23T09:28:24Z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